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НАБЛЮДАТЕЛЬНЫЕ СОВЕТЫ\2021 год\ПРОТОКОЛ 9 ОТ 31.12.2020 . Муниципальное задание на 2021 год\"/>
    </mc:Choice>
  </mc:AlternateContent>
  <bookViews>
    <workbookView xWindow="0" yWindow="0" windowWidth="28800" windowHeight="12135"/>
  </bookViews>
  <sheets>
    <sheet name="Раздел1" sheetId="1" r:id="rId1"/>
    <sheet name="Раздел2" sheetId="2" r:id="rId2"/>
  </sheets>
  <definedNames>
    <definedName name="_xlnm.Print_Titles" localSheetId="0">Раздел1!$21:$24</definedName>
    <definedName name="_xlnm.Print_Titles" localSheetId="1">Раздел2!$3:$6</definedName>
    <definedName name="_xlnm.Print_Area" localSheetId="0">Раздел1!$A$1:$BY$288</definedName>
  </definedNames>
  <calcPr calcId="162913"/>
</workbook>
</file>

<file path=xl/calcChain.xml><?xml version="1.0" encoding="utf-8"?>
<calcChain xmlns="http://schemas.openxmlformats.org/spreadsheetml/2006/main">
  <c r="BK11" i="2" l="1"/>
  <c r="BD11" i="2"/>
  <c r="AW11" i="2"/>
  <c r="BK275" i="1"/>
  <c r="BD275" i="1"/>
  <c r="BD148" i="1"/>
  <c r="BK148" i="1"/>
  <c r="AW148" i="1"/>
  <c r="BK116" i="1"/>
  <c r="BD116" i="1"/>
  <c r="AW116" i="1"/>
  <c r="AL150" i="1"/>
  <c r="AJ150" i="1"/>
  <c r="AJ118" i="1"/>
  <c r="BK204" i="1" l="1"/>
  <c r="BD204" i="1"/>
  <c r="AW53" i="1" l="1"/>
  <c r="AW29" i="1"/>
  <c r="AW274" i="1"/>
  <c r="AW144" i="1"/>
  <c r="BD133" i="1" l="1"/>
  <c r="AW112" i="1"/>
  <c r="BD112" i="1"/>
  <c r="AN121" i="1" l="1"/>
  <c r="AN120" i="1"/>
  <c r="AN116" i="1"/>
  <c r="AN115" i="1"/>
  <c r="AN113" i="1"/>
  <c r="AN112" i="1"/>
  <c r="AN110" i="1"/>
  <c r="AN109" i="1"/>
  <c r="AN108" i="1"/>
  <c r="AN107" i="1"/>
  <c r="AJ108" i="1"/>
  <c r="AJ121" i="1"/>
  <c r="AJ120" i="1"/>
  <c r="AJ119" i="1"/>
  <c r="AJ117" i="1"/>
  <c r="AJ116" i="1"/>
  <c r="AJ115" i="1"/>
  <c r="AJ114" i="1"/>
  <c r="AJ113" i="1"/>
  <c r="AJ112" i="1"/>
  <c r="AJ111" i="1"/>
  <c r="AJ109" i="1"/>
  <c r="AJ105" i="1"/>
  <c r="AJ104" i="1"/>
  <c r="AJ103" i="1"/>
  <c r="AJ102" i="1"/>
  <c r="AJ101" i="1"/>
  <c r="AJ100" i="1"/>
  <c r="AJ99" i="1"/>
  <c r="AJ98" i="1"/>
  <c r="AJ97" i="1"/>
  <c r="AN89" i="1" l="1"/>
  <c r="AN88" i="1"/>
  <c r="AJ94" i="1"/>
  <c r="AJ93" i="1"/>
  <c r="AJ92" i="1"/>
  <c r="AJ91" i="1"/>
  <c r="AJ90" i="1"/>
  <c r="AJ89" i="1"/>
  <c r="AJ88" i="1"/>
  <c r="AJ87" i="1"/>
  <c r="AJ86" i="1"/>
  <c r="AW80" i="1"/>
  <c r="BK53" i="1"/>
  <c r="BD53" i="1"/>
  <c r="AW187" i="1" l="1"/>
  <c r="BK221" i="1" l="1"/>
  <c r="BD221" i="1"/>
  <c r="BD220" i="1" s="1"/>
  <c r="AW221" i="1"/>
  <c r="AW220" i="1" s="1"/>
  <c r="BK220" i="1"/>
  <c r="AN218" i="1"/>
  <c r="BK218" i="1"/>
  <c r="BD218" i="1"/>
  <c r="BD217" i="1" s="1"/>
  <c r="AW218" i="1"/>
  <c r="AW217" i="1" s="1"/>
  <c r="BK217" i="1"/>
  <c r="BK7" i="2" l="1"/>
  <c r="BD7" i="2"/>
  <c r="AN216" i="1" l="1"/>
  <c r="AN215" i="1" s="1"/>
  <c r="BK215" i="1"/>
  <c r="BK214" i="1" s="1"/>
  <c r="BD215" i="1"/>
  <c r="BD214" i="1" s="1"/>
  <c r="AW215" i="1"/>
  <c r="AW214" i="1" s="1"/>
  <c r="AW177" i="1"/>
  <c r="AW176" i="1" s="1"/>
  <c r="BK177" i="1"/>
  <c r="BK176" i="1" s="1"/>
  <c r="BD177" i="1"/>
  <c r="BD176" i="1" s="1"/>
  <c r="AN214" i="1" l="1"/>
  <c r="AW130" i="1"/>
  <c r="AW270" i="1" l="1"/>
  <c r="AW101" i="1" l="1"/>
  <c r="AW271" i="1" l="1"/>
  <c r="BK211" i="1" l="1"/>
  <c r="BK210" i="1" s="1"/>
  <c r="BD211" i="1"/>
  <c r="BD210" i="1" s="1"/>
  <c r="AW211" i="1"/>
  <c r="AW210" i="1" s="1"/>
  <c r="AN211" i="1"/>
  <c r="AN212" i="1" s="1"/>
  <c r="AN213" i="1" s="1"/>
  <c r="BK207" i="1"/>
  <c r="BD207" i="1"/>
  <c r="AW207" i="1"/>
  <c r="AN208" i="1"/>
  <c r="AN209" i="1" s="1"/>
  <c r="BK205" i="1"/>
  <c r="BD205" i="1"/>
  <c r="AW205" i="1"/>
  <c r="AW204" i="1" s="1"/>
  <c r="AW40" i="1" l="1"/>
  <c r="AJ257" i="1" l="1"/>
  <c r="AJ256" i="1"/>
  <c r="AJ255" i="1"/>
  <c r="AW255" i="1"/>
  <c r="AW254" i="1" s="1"/>
  <c r="BK201" i="1" l="1"/>
  <c r="BK200" i="1" s="1"/>
  <c r="BD201" i="1"/>
  <c r="BD200" i="1" s="1"/>
  <c r="AW201" i="1"/>
  <c r="AW200" i="1" s="1"/>
  <c r="AN201" i="1"/>
  <c r="AN202" i="1" s="1"/>
  <c r="AN203" i="1" s="1"/>
  <c r="BK174" i="1" l="1"/>
  <c r="BD174" i="1"/>
  <c r="AW174" i="1"/>
  <c r="AW241" i="1" l="1"/>
  <c r="AW171" i="1"/>
  <c r="AW170" i="1" s="1"/>
  <c r="AW33" i="1"/>
  <c r="AW90" i="1"/>
  <c r="BK246" i="1"/>
  <c r="BD246" i="1"/>
  <c r="AW246" i="1"/>
  <c r="BK244" i="1"/>
  <c r="BD244" i="1"/>
  <c r="AW244" i="1"/>
  <c r="BK241" i="1"/>
  <c r="BD241" i="1"/>
  <c r="AL241" i="1"/>
  <c r="AL242" i="1" s="1"/>
  <c r="AL243" i="1" s="1"/>
  <c r="AL244" i="1" s="1"/>
  <c r="AL245" i="1" s="1"/>
  <c r="AL246" i="1" s="1"/>
  <c r="AL247" i="1" s="1"/>
  <c r="AJ241" i="1"/>
  <c r="AJ242" i="1" s="1"/>
  <c r="AJ243" i="1" s="1"/>
  <c r="AJ244" i="1" s="1"/>
  <c r="AJ245" i="1" s="1"/>
  <c r="AJ246" i="1" s="1"/>
  <c r="AJ247" i="1" s="1"/>
  <c r="BK197" i="1"/>
  <c r="BK196" i="1" s="1"/>
  <c r="BD197" i="1"/>
  <c r="BD196" i="1" s="1"/>
  <c r="AW197" i="1"/>
  <c r="AW196" i="1" s="1"/>
  <c r="AN197" i="1"/>
  <c r="AN198" i="1" s="1"/>
  <c r="AN199" i="1" s="1"/>
  <c r="AJ224" i="1"/>
  <c r="AJ225" i="1" s="1"/>
  <c r="AJ226" i="1" s="1"/>
  <c r="AL224" i="1"/>
  <c r="AL225" i="1" s="1"/>
  <c r="AL226" i="1" s="1"/>
  <c r="AW224" i="1"/>
  <c r="BD224" i="1"/>
  <c r="BK224" i="1"/>
  <c r="AJ194" i="1"/>
  <c r="AJ195" i="1" s="1"/>
  <c r="BK193" i="1"/>
  <c r="BD193" i="1"/>
  <c r="AW193" i="1"/>
  <c r="AL195" i="1"/>
  <c r="BK190" i="1"/>
  <c r="BK189" i="1" s="1"/>
  <c r="BD190" i="1"/>
  <c r="BD189" i="1" s="1"/>
  <c r="AW190" i="1"/>
  <c r="BK187" i="1"/>
  <c r="BK186" i="1" s="1"/>
  <c r="BD187" i="1"/>
  <c r="BD186" i="1" s="1"/>
  <c r="AW186" i="1"/>
  <c r="AN187" i="1"/>
  <c r="BK183" i="1"/>
  <c r="BK182" i="1" s="1"/>
  <c r="BD183" i="1"/>
  <c r="BD182" i="1" s="1"/>
  <c r="AW183" i="1"/>
  <c r="AW182" i="1" s="1"/>
  <c r="BK180" i="1"/>
  <c r="BK179" i="1" s="1"/>
  <c r="BD180" i="1"/>
  <c r="BD179" i="1" s="1"/>
  <c r="AW180" i="1"/>
  <c r="AW179" i="1" s="1"/>
  <c r="AW189" i="1" l="1"/>
  <c r="AW240" i="1"/>
  <c r="BK171" i="1" l="1"/>
  <c r="BK170" i="1" s="1"/>
  <c r="BD171" i="1"/>
  <c r="BD170" i="1" s="1"/>
  <c r="BK168" i="1"/>
  <c r="BK167" i="1" s="1"/>
  <c r="BD168" i="1"/>
  <c r="BD167" i="1" s="1"/>
  <c r="AW168" i="1"/>
  <c r="AW167" i="1" s="1"/>
  <c r="BK274" i="1" l="1"/>
  <c r="BK273" i="1"/>
  <c r="BK271" i="1"/>
  <c r="BD277" i="1"/>
  <c r="BD276" i="1"/>
  <c r="BD274" i="1"/>
  <c r="BD273" i="1"/>
  <c r="BD271" i="1"/>
  <c r="AW277" i="1"/>
  <c r="AW276" i="1"/>
  <c r="AW273" i="1"/>
  <c r="AW7" i="2" l="1"/>
  <c r="AL233" i="1" l="1"/>
  <c r="AL234" i="1" s="1"/>
  <c r="AL235" i="1" s="1"/>
  <c r="AL236" i="1" s="1"/>
  <c r="AL237" i="1" s="1"/>
  <c r="AL238" i="1" s="1"/>
  <c r="AL239" i="1" s="1"/>
  <c r="AJ233" i="1"/>
  <c r="AJ234" i="1" s="1"/>
  <c r="AJ235" i="1" s="1"/>
  <c r="AJ236" i="1" s="1"/>
  <c r="AJ237" i="1" s="1"/>
  <c r="AJ238" i="1" s="1"/>
  <c r="AJ239" i="1" s="1"/>
  <c r="AL227" i="1"/>
  <c r="AL228" i="1" s="1"/>
  <c r="AL229" i="1" s="1"/>
  <c r="AL230" i="1" s="1"/>
  <c r="AL231" i="1" s="1"/>
  <c r="AJ227" i="1"/>
  <c r="AJ228" i="1" s="1"/>
  <c r="AJ229" i="1" s="1"/>
  <c r="AJ230" i="1" s="1"/>
  <c r="AJ231" i="1" s="1"/>
  <c r="AL137" i="1"/>
  <c r="AL138" i="1" s="1"/>
  <c r="AL139" i="1" s="1"/>
  <c r="AL140" i="1" s="1"/>
  <c r="AL141" i="1" s="1"/>
  <c r="AL142" i="1" s="1"/>
  <c r="AL143" i="1" s="1"/>
  <c r="AL144" i="1" s="1"/>
  <c r="AL145" i="1" s="1"/>
  <c r="AL146" i="1" s="1"/>
  <c r="AL147" i="1" s="1"/>
  <c r="AL148" i="1" s="1"/>
  <c r="AL149" i="1" s="1"/>
  <c r="AL151" i="1" s="1"/>
  <c r="AL152" i="1" s="1"/>
  <c r="AJ137" i="1"/>
  <c r="AJ138" i="1" s="1"/>
  <c r="AJ139" i="1" s="1"/>
  <c r="AJ140" i="1" s="1"/>
  <c r="AJ141" i="1" s="1"/>
  <c r="AJ142" i="1" s="1"/>
  <c r="AJ143" i="1" s="1"/>
  <c r="AJ144" i="1" s="1"/>
  <c r="AJ145" i="1" s="1"/>
  <c r="AJ146" i="1" s="1"/>
  <c r="AJ147" i="1" s="1"/>
  <c r="AJ148" i="1" s="1"/>
  <c r="AJ149" i="1" s="1"/>
  <c r="AJ151" i="1" s="1"/>
  <c r="AJ152" i="1" s="1"/>
  <c r="BD162" i="1"/>
  <c r="BD161" i="1" s="1"/>
  <c r="BK162" i="1"/>
  <c r="BK161" i="1" s="1"/>
  <c r="AW162" i="1"/>
  <c r="AW161" i="1" s="1"/>
  <c r="AW238" i="1"/>
  <c r="BD165" i="1"/>
  <c r="BD164" i="1" s="1"/>
  <c r="BK165" i="1"/>
  <c r="BK164" i="1" s="1"/>
  <c r="AW165" i="1"/>
  <c r="AN164" i="1"/>
  <c r="AN165" i="1" s="1"/>
  <c r="AN166" i="1" s="1"/>
  <c r="AN158" i="1"/>
  <c r="AN159" i="1" s="1"/>
  <c r="AN160" i="1" s="1"/>
  <c r="AN162" i="1" s="1"/>
  <c r="AN163" i="1" s="1"/>
  <c r="BK158" i="1"/>
  <c r="BK157" i="1" s="1"/>
  <c r="BD158" i="1"/>
  <c r="BD157" i="1" s="1"/>
  <c r="AW158" i="1"/>
  <c r="AW157" i="1" s="1"/>
  <c r="BD155" i="1"/>
  <c r="BD154" i="1" s="1"/>
  <c r="BD278" i="1" s="1"/>
  <c r="BK155" i="1"/>
  <c r="BK154" i="1" s="1"/>
  <c r="AW155" i="1"/>
  <c r="AW154" i="1" s="1"/>
  <c r="AW278" i="1" l="1"/>
  <c r="AW164" i="1"/>
  <c r="BD236" i="1"/>
  <c r="BK236" i="1"/>
  <c r="BD233" i="1"/>
  <c r="BK233" i="1"/>
  <c r="BD229" i="1" l="1"/>
  <c r="BK229" i="1"/>
  <c r="BD144" i="1"/>
  <c r="BK144" i="1"/>
  <c r="BD142" i="1"/>
  <c r="BK142" i="1"/>
  <c r="BD140" i="1"/>
  <c r="BK140" i="1"/>
  <c r="BD137" i="1"/>
  <c r="BK137" i="1"/>
  <c r="BK133" i="1"/>
  <c r="BD126" i="1"/>
  <c r="BK126" i="1"/>
  <c r="BD123" i="1"/>
  <c r="BK123" i="1"/>
  <c r="BK112" i="1"/>
  <c r="BD110" i="1"/>
  <c r="BK110" i="1"/>
  <c r="BD107" i="1"/>
  <c r="BK107" i="1"/>
  <c r="BD99" i="1"/>
  <c r="BK99" i="1"/>
  <c r="BD96" i="1"/>
  <c r="BK96" i="1"/>
  <c r="BK85" i="1"/>
  <c r="BD85" i="1"/>
  <c r="BK88" i="1"/>
  <c r="BD88" i="1"/>
  <c r="BD49" i="1"/>
  <c r="BK49" i="1"/>
  <c r="BK259" i="1"/>
  <c r="BK258" i="1" s="1"/>
  <c r="BK254" i="1" s="1"/>
  <c r="BD259" i="1"/>
  <c r="BD258" i="1" s="1"/>
  <c r="BD254" i="1" s="1"/>
  <c r="AW259" i="1"/>
  <c r="AW258" i="1" s="1"/>
  <c r="BK252" i="1"/>
  <c r="BK248" i="1" s="1"/>
  <c r="BD252" i="1"/>
  <c r="BD248" i="1" s="1"/>
  <c r="AW252" i="1"/>
  <c r="AW249" i="1"/>
  <c r="AW229" i="1"/>
  <c r="BD40" i="1"/>
  <c r="BK40" i="1"/>
  <c r="BD33" i="1"/>
  <c r="BK33" i="1"/>
  <c r="BD80" i="1"/>
  <c r="BK80" i="1"/>
  <c r="AW49" i="1"/>
  <c r="BD272" i="1" l="1"/>
  <c r="BK272" i="1"/>
  <c r="BK136" i="1"/>
  <c r="BD136" i="1"/>
  <c r="BK29" i="1"/>
  <c r="BD29" i="1"/>
  <c r="AW248" i="1"/>
  <c r="AW236" i="1"/>
  <c r="BK238" i="1"/>
  <c r="BK232" i="1" s="1"/>
  <c r="BD238" i="1"/>
  <c r="BD232" i="1" s="1"/>
  <c r="AW233" i="1"/>
  <c r="AW232" i="1" l="1"/>
  <c r="AW227" i="1"/>
  <c r="AW223" i="1" s="1"/>
  <c r="BK227" i="1"/>
  <c r="BK223" i="1" s="1"/>
  <c r="BD227" i="1"/>
  <c r="BD223" i="1" s="1"/>
  <c r="AW142" i="1" l="1"/>
  <c r="AW137" i="1"/>
  <c r="AW140" i="1" l="1"/>
  <c r="AW136" i="1" s="1"/>
  <c r="AW133" i="1"/>
  <c r="AW275" i="1" s="1"/>
  <c r="AW128" i="1"/>
  <c r="BK128" i="1"/>
  <c r="BD128" i="1"/>
  <c r="AW123" i="1" l="1"/>
  <c r="AW126" i="1"/>
  <c r="AW122" i="1" l="1"/>
  <c r="BK130" i="1"/>
  <c r="BD130" i="1"/>
  <c r="BD279" i="1" s="1"/>
  <c r="BK122" i="1" l="1"/>
  <c r="BD122" i="1"/>
  <c r="BD106" i="1"/>
  <c r="BD83" i="1" s="1"/>
  <c r="BD269" i="1" s="1"/>
  <c r="AW110" i="1"/>
  <c r="AW107" i="1"/>
  <c r="BK104" i="1"/>
  <c r="BD104" i="1"/>
  <c r="AW104" i="1"/>
  <c r="BK101" i="1"/>
  <c r="BD101" i="1"/>
  <c r="AW99" i="1"/>
  <c r="AW96" i="1"/>
  <c r="AW85" i="1"/>
  <c r="AW88" i="1"/>
  <c r="BD90" i="1"/>
  <c r="BK90" i="1"/>
  <c r="BD93" i="1"/>
  <c r="BK93" i="1"/>
  <c r="AW93" i="1"/>
  <c r="AW272" i="1" l="1"/>
  <c r="AW279" i="1" s="1"/>
  <c r="BK270" i="1"/>
  <c r="BK279" i="1"/>
  <c r="BK84" i="1"/>
  <c r="BD270" i="1"/>
  <c r="BD84" i="1"/>
  <c r="BK95" i="1"/>
  <c r="AW106" i="1"/>
  <c r="AW83" i="1" s="1"/>
  <c r="AW269" i="1" s="1"/>
  <c r="BK106" i="1"/>
  <c r="BK83" i="1" s="1"/>
  <c r="BK269" i="1" s="1"/>
  <c r="BD95" i="1"/>
  <c r="AW84" i="1"/>
  <c r="AW95" i="1"/>
</calcChain>
</file>

<file path=xl/sharedStrings.xml><?xml version="1.0" encoding="utf-8"?>
<sst xmlns="http://schemas.openxmlformats.org/spreadsheetml/2006/main" count="1262" uniqueCount="284">
  <si>
    <t>План финансово-хозяйственной деятельности на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</si>
  <si>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</si>
  <si>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</si>
  <si>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</si>
  <si>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</si>
  <si>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</si>
  <si>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</si>
  <si>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</si>
  <si>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</si>
  <si>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</si>
  <si>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</si>
  <si>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</si>
  <si>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</si>
  <si>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</si>
  <si>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</si>
  <si>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</si>
  <si>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</si>
  <si>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</si>
  <si>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</si>
  <si>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</si>
  <si>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</si>
  <si>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</si>
  <si>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</si>
  <si>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</si>
  <si>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</si>
  <si>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</si>
  <si>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</si>
  <si>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</si>
  <si>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</si>
  <si>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</si>
  <si>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</si>
  <si>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</si>
  <si>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</si>
  <si>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 xml:space="preserve">доходы от оказания услуг, работ, компенсации затрат учреждений, всего </t>
  </si>
  <si>
    <t>130</t>
  </si>
  <si>
    <t>1200</t>
  </si>
  <si>
    <t>1210</t>
  </si>
  <si>
    <t>1220</t>
  </si>
  <si>
    <t>1300</t>
  </si>
  <si>
    <t>1310</t>
  </si>
  <si>
    <t>1400</t>
  </si>
  <si>
    <t>1500</t>
  </si>
  <si>
    <t>1510</t>
  </si>
  <si>
    <t>1520</t>
  </si>
  <si>
    <t>1900</t>
  </si>
  <si>
    <t>1980</t>
  </si>
  <si>
    <t>1981</t>
  </si>
  <si>
    <t>2000</t>
  </si>
  <si>
    <t>2100</t>
  </si>
  <si>
    <t>2110</t>
  </si>
  <si>
    <t>2120</t>
  </si>
  <si>
    <t>Утверждаю</t>
  </si>
  <si>
    <t>(наименование должности уполномоченного лица)</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</si>
  <si>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</si>
  <si>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</si>
  <si>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</si>
  <si>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</si>
  <si>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</si>
  <si>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</si>
  <si>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</si>
  <si>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</si>
  <si>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доходы от штрафов, пеней, иных сумм принудительного изъятия, всего</t>
  </si>
  <si>
    <t>безвозмездные денежные поступления, всего</t>
  </si>
  <si>
    <t>прочие доходы, всего</t>
  </si>
  <si>
    <t>в том числе:
целевые субсидии</t>
  </si>
  <si>
    <t>150</t>
  </si>
  <si>
    <t xml:space="preserve">субсидии на осуществление капитальных вложений </t>
  </si>
  <si>
    <t>доходы от операции с активами, всего</t>
  </si>
  <si>
    <t>2130</t>
  </si>
  <si>
    <t>2140</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</si>
  <si>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</si>
  <si>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</si>
  <si>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</si>
  <si>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</si>
  <si>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</si>
  <si>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иные выплаты, за исключением фонда оплаты труда учреждения, для выполнения отдельных полномочий</t>
  </si>
  <si>
    <t>111</t>
  </si>
  <si>
    <t>112</t>
  </si>
  <si>
    <t>113</t>
  </si>
  <si>
    <t>119</t>
  </si>
  <si>
    <t>2200</t>
  </si>
  <si>
    <t>2210</t>
  </si>
  <si>
    <t>2300</t>
  </si>
  <si>
    <t>2310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</si>
  <si>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</si>
  <si>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</si>
  <si>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</si>
  <si>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321</t>
  </si>
  <si>
    <t xml:space="preserve">уплата налогов, сборов и иных платежей, всего </t>
  </si>
  <si>
    <t>852</t>
  </si>
  <si>
    <t>853</t>
  </si>
  <si>
    <t>2500</t>
  </si>
  <si>
    <t>2520</t>
  </si>
  <si>
    <t>2600</t>
  </si>
  <si>
    <t>иные налоги (включаемые в состав расходов) в бюджеты бюджетной системы Российской Федерации, а также государственная пошлина</t>
  </si>
  <si>
    <t>244</t>
  </si>
  <si>
    <t>3000</t>
  </si>
  <si>
    <t>100</t>
  </si>
  <si>
    <t>4000</t>
  </si>
  <si>
    <t>4010</t>
  </si>
  <si>
    <t>610</t>
  </si>
  <si>
    <r>
      <t>прочие поступления, всего</t>
    </r>
    <r>
      <rPr>
        <vertAlign val="superscript"/>
        <sz val="9"/>
        <rFont val="Times New Roman"/>
        <family val="1"/>
        <charset val="204"/>
      </rPr>
      <t>6</t>
    </r>
  </si>
  <si>
    <r>
      <t>расходы на закупку товаров, работ, услуг, всего</t>
    </r>
    <r>
      <rPr>
        <vertAlign val="superscript"/>
        <sz val="9"/>
        <rFont val="Times New Roman"/>
        <family val="1"/>
        <charset val="204"/>
      </rPr>
      <t>7</t>
    </r>
  </si>
  <si>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</si>
  <si>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</si>
  <si>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</si>
  <si>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</si>
  <si>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</si>
  <si>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</si>
  <si>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</si>
  <si>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</si>
  <si>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</si>
  <si>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</si>
  <si>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</si>
  <si>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</si>
  <si>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</si>
  <si>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</si>
  <si>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</si>
  <si>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</si>
  <si>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</si>
  <si>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</si>
  <si>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</si>
  <si>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</si>
  <si>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</si>
  <si>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</si>
  <si>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</si>
  <si>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</si>
  <si>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</si>
  <si>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</si>
  <si>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</si>
  <si>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</si>
  <si>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</si>
  <si>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</si>
  <si>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</si>
  <si>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</si>
  <si>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</si>
  <si>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</si>
  <si>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</si>
  <si>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</si>
  <si>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</si>
  <si>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</si>
  <si>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</si>
  <si>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</si>
  <si>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</si>
  <si>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</si>
  <si>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</si>
  <si>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</si>
  <si>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</si>
  <si>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</si>
  <si>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</si>
  <si>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</si>
  <si>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</si>
  <si>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</si>
  <si>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</si>
  <si>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</si>
  <si>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</si>
  <si>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</si>
  <si>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</si>
  <si>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</si>
  <si>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</si>
  <si>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</si>
  <si>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</si>
  <si>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</si>
  <si>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</si>
  <si>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</si>
  <si>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</si>
  <si>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</si>
  <si>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</si>
  <si>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</si>
  <si>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</si>
  <si>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</si>
  <si>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</si>
  <si>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</si>
  <si>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</si>
  <si>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</si>
  <si>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</si>
  <si>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</si>
  <si>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</si>
  <si>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код субсидии</t>
  </si>
  <si>
    <t>отраслевой код</t>
  </si>
  <si>
    <t>КВР</t>
  </si>
  <si>
    <t>КФСР</t>
  </si>
  <si>
    <t>(наименование учреждения)</t>
  </si>
  <si>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t>
    </r>
    <r>
      <rPr>
        <vertAlign val="superscript"/>
        <sz val="7"/>
        <rFont val="Times New Roman"/>
        <family val="1"/>
        <charset val="204"/>
      </rPr>
      <t/>
    </r>
  </si>
  <si>
    <t xml:space="preserve">Приложение 1 к Порядку </t>
  </si>
  <si>
    <t>0701</t>
  </si>
  <si>
    <t>22</t>
  </si>
  <si>
    <t>Администрация Уватского муниципального района</t>
  </si>
  <si>
    <t>Муниципальное автономное общеобразовательное учреждение "Средняя общеобразовательная школа посёлка Демьянка" Уватского муниципального района</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</si>
  <si>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</si>
  <si>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0702</t>
  </si>
  <si>
    <t>1004</t>
  </si>
  <si>
    <t>прочие расходы (кроме расходов  на закупку товаров, работ, услуг)</t>
  </si>
  <si>
    <t>в том числе: оплата труда</t>
  </si>
  <si>
    <t>в том числе:
коммунальные услуги</t>
  </si>
  <si>
    <t>в том числе:
приобретение ОС для оснащения кабинетов , приобретение учебной литературы</t>
  </si>
  <si>
    <t>в том числе:
Услуги связи,интернет; прохождение мед.осмотра пед.работников, закупка канц.товара</t>
  </si>
  <si>
    <t>обслуживание угольной котельной в Тугаловской ООШ, промывка системы  отопления</t>
  </si>
  <si>
    <t>в том числе:
закупка продуктов питания</t>
  </si>
  <si>
    <t>закупка продуктов питания</t>
  </si>
  <si>
    <t>20</t>
  </si>
  <si>
    <t>21</t>
  </si>
  <si>
    <t>Всего доходы от оказания платных услуг (выполнения работ)</t>
  </si>
  <si>
    <t>1230</t>
  </si>
  <si>
    <t>пожертвования, гранты</t>
  </si>
  <si>
    <t>в том числе: Компенсация части родительской платы по д.садам</t>
  </si>
  <si>
    <t>Повышение заработной платы работников муниципальных автономных учреждений УМР</t>
  </si>
  <si>
    <t>Финансовое обеспечение мероприятий по организации питания обучающихся в муниципальных образовательных организациях УМР</t>
  </si>
  <si>
    <t>702</t>
  </si>
  <si>
    <t xml:space="preserve">доходы от возмещение расходов </t>
  </si>
  <si>
    <t xml:space="preserve">в том числе:
закупка противопожарных дверей </t>
  </si>
  <si>
    <t xml:space="preserve">Расходыпо коду субсидии </t>
  </si>
  <si>
    <t>Осуществление текущего ремонта недвижимого имущества муниципальных автономных учреждений УМР</t>
  </si>
  <si>
    <t>260</t>
  </si>
  <si>
    <t>Директор</t>
  </si>
  <si>
    <t>Кожина И.Н.</t>
  </si>
  <si>
    <t>Муниципальное автонмное общеобразовательное учреждение "Средняя общеобразовательная школа посёлка демьянка" Уватского муниципального района</t>
  </si>
  <si>
    <t>2640</t>
  </si>
  <si>
    <t>в том числе:
питание</t>
  </si>
  <si>
    <t>Кожина Ирина Николаевна</t>
  </si>
  <si>
    <t>главный бухгалтер</t>
  </si>
  <si>
    <t>Кошелева В.М.</t>
  </si>
  <si>
    <t>8(34561)28073</t>
  </si>
  <si>
    <t>из них: возврат в бюджет средств субсидии</t>
  </si>
  <si>
    <t xml:space="preserve">в том числе: на выплаты персоналу, всего </t>
  </si>
  <si>
    <t xml:space="preserve">в том числе:  на выплаты персоналу, всего </t>
  </si>
  <si>
    <t>в том числе: услуги связи,интернет</t>
  </si>
  <si>
    <t>итого</t>
  </si>
  <si>
    <t>расходы на закупку товаров, работ, услуг, всего7</t>
  </si>
  <si>
    <t>0707</t>
  </si>
  <si>
    <t>в том числе:
сквениры для мероприятия</t>
  </si>
  <si>
    <t>0401</t>
  </si>
  <si>
    <t>декабря</t>
  </si>
  <si>
    <t xml:space="preserve"> промывка системы отопления </t>
  </si>
  <si>
    <t>Приобретение бесконтактных инфракрасных термометров, приобретение теннисного стола, приобретение плиты для пищеблока</t>
  </si>
  <si>
    <t>31</t>
  </si>
  <si>
    <t>50411000</t>
  </si>
  <si>
    <t>50410000</t>
  </si>
  <si>
    <t>50408001</t>
  </si>
  <si>
    <t>50412000</t>
  </si>
  <si>
    <t>50408002</t>
  </si>
  <si>
    <t>50522007</t>
  </si>
  <si>
    <t>50502000</t>
  </si>
  <si>
    <t>50501001</t>
  </si>
  <si>
    <t>50501002</t>
  </si>
  <si>
    <t xml:space="preserve">содержание учреждения </t>
  </si>
  <si>
    <t>охрана обьекта СОШ п. Демьянка, приобретение ГСМ, мед.осмотр работников МОП</t>
  </si>
  <si>
    <t xml:space="preserve">в том числе:
</t>
  </si>
  <si>
    <t>50501000</t>
  </si>
  <si>
    <t>(на 2021</t>
  </si>
  <si>
    <t>г. и плановый период 2022</t>
  </si>
  <si>
    <t>23</t>
  </si>
  <si>
    <t>000.0002.0000000.000</t>
  </si>
  <si>
    <t>000.0005.7099000.000</t>
  </si>
  <si>
    <t>000.0004.1925000.000</t>
  </si>
  <si>
    <t>000.0004.7196900.000</t>
  </si>
  <si>
    <t>000.0004.7099000.000</t>
  </si>
  <si>
    <t>000.0004.1927000.000</t>
  </si>
  <si>
    <t>000.0002.0000000.134</t>
  </si>
  <si>
    <t>50310000</t>
  </si>
  <si>
    <t>50320000</t>
  </si>
  <si>
    <t>50527000</t>
  </si>
  <si>
    <t>000.0005.1937000.000</t>
  </si>
  <si>
    <t>000.0005.L304000.000</t>
  </si>
  <si>
    <t>000.0005.7196800.000</t>
  </si>
  <si>
    <t>000.0005.5303000.000</t>
  </si>
  <si>
    <t>000.0004.1925000.310</t>
  </si>
  <si>
    <t>000.0004.7099000.225</t>
  </si>
  <si>
    <t>000.0004.7099000.223</t>
  </si>
  <si>
    <t>247</t>
  </si>
  <si>
    <t>в том числе:
коммунальные услуги (</t>
  </si>
  <si>
    <t>000.0004.1927000.310</t>
  </si>
  <si>
    <t>000.0004.7099000.310</t>
  </si>
  <si>
    <t>000.0004.7099000.214</t>
  </si>
  <si>
    <t>50504005</t>
  </si>
  <si>
    <t>50520000</t>
  </si>
  <si>
    <t>50519000</t>
  </si>
  <si>
    <t>50521000</t>
  </si>
  <si>
    <t>50300000</t>
  </si>
  <si>
    <t>000.0005.7432000.000</t>
  </si>
  <si>
    <t>000.0005.S979000.000</t>
  </si>
  <si>
    <t>000.82006.7032000.000</t>
  </si>
  <si>
    <t>000.0005.7099000.225</t>
  </si>
  <si>
    <t>000.0005.7099000.310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</si>
</sst>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6.5"/>
      <name val="Times New Roman"/>
      <family val="1"/>
      <charset val="204"/>
    </font>
    <font>
      <sz val="9"/>
      <color theme="1"/>
      <name val="Times New Roman"/>
      <family val="1"/>
      <charset val="204"/>
    </font>
  </fonts>
  <fills count="7">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tint="-0.249977111117893"/>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right/>
      <top style="mediumDashDot">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539">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11" fillId="0" borderId="0" xfId="0" applyFont="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19" fillId="0" borderId="0" xfId="0" applyFont="1"/>
    <xf numFmtId="0" fontId="9" fillId="0" borderId="0" xfId="0" applyFont="1" applyBorder="1"/>
    <xf numFmtId="49" fontId="9" fillId="0" borderId="0" xfId="0" applyNumberFormat="1" applyFont="1" applyBorder="1" applyAlignment="1">
      <alignment horizontal="center"/>
    </xf>
    <xf numFmtId="49" fontId="11" fillId="0" borderId="0" xfId="0" applyNumberFormat="1" applyFont="1" applyAlignment="1">
      <alignment horizontal="left"/>
    </xf>
    <xf numFmtId="0" fontId="11" fillId="0" borderId="0" xfId="0" applyFont="1" applyAlignment="1">
      <alignment horizontal="left" wrapText="1"/>
    </xf>
    <xf numFmtId="0" fontId="11" fillId="0" borderId="0" xfId="0" applyFont="1" applyBorder="1" applyAlignment="1">
      <alignment horizontal="center"/>
    </xf>
    <xf numFmtId="0" fontId="9" fillId="0" borderId="0" xfId="0" applyFont="1" applyAlignment="1">
      <alignment horizontal="left"/>
    </xf>
    <xf numFmtId="0" fontId="4" fillId="0" borderId="0" xfId="0" applyFont="1" applyBorder="1" applyAlignment="1">
      <alignment horizontal="center" vertical="top"/>
    </xf>
    <xf numFmtId="0" fontId="4" fillId="0" borderId="0" xfId="0" applyFont="1"/>
    <xf numFmtId="0" fontId="4" fillId="0" borderId="0" xfId="0" applyFont="1" applyAlignment="1">
      <alignment horizontal="left"/>
    </xf>
    <xf numFmtId="0" fontId="1" fillId="0" borderId="3" xfId="0" applyFont="1" applyBorder="1"/>
    <xf numFmtId="0" fontId="6" fillId="0" borderId="0" xfId="0" applyFont="1" applyAlignment="1"/>
    <xf numFmtId="0" fontId="0" fillId="0" borderId="0" xfId="0" applyAlignment="1">
      <alignment vertical="justify"/>
    </xf>
    <xf numFmtId="0" fontId="6" fillId="0" borderId="0" xfId="0" applyFont="1" applyAlignment="1">
      <alignment horizontal="fill"/>
    </xf>
    <xf numFmtId="0" fontId="6" fillId="0" borderId="0" xfId="0" applyFont="1" applyAlignment="1">
      <alignment horizontal="fill" shrinkToFit="1"/>
    </xf>
    <xf numFmtId="49" fontId="3" fillId="0" borderId="1" xfId="0" applyNumberFormat="1" applyFont="1" applyBorder="1" applyAlignment="1"/>
    <xf numFmtId="49" fontId="3" fillId="0" borderId="4" xfId="0" applyNumberFormat="1" applyFont="1" applyBorder="1" applyAlignment="1"/>
    <xf numFmtId="49" fontId="3" fillId="0" borderId="5" xfId="0" applyNumberFormat="1" applyFont="1" applyBorder="1" applyAlignment="1"/>
    <xf numFmtId="49" fontId="3" fillId="0" borderId="6" xfId="0" applyNumberFormat="1" applyFont="1" applyBorder="1" applyAlignment="1"/>
    <xf numFmtId="49" fontId="3" fillId="0" borderId="7" xfId="0" applyNumberFormat="1" applyFont="1" applyBorder="1" applyAlignment="1"/>
    <xf numFmtId="49" fontId="3" fillId="0" borderId="2" xfId="0" applyNumberFormat="1" applyFont="1" applyBorder="1" applyAlignment="1"/>
    <xf numFmtId="0" fontId="5" fillId="0" borderId="0" xfId="0" applyFont="1"/>
    <xf numFmtId="0" fontId="0" fillId="0" borderId="0" xfId="0"/>
    <xf numFmtId="0" fontId="6" fillId="0" borderId="0" xfId="0" applyFont="1" applyAlignment="1"/>
    <xf numFmtId="49" fontId="0" fillId="0" borderId="0" xfId="0" applyNumberFormat="1" applyBorder="1" applyAlignment="1"/>
    <xf numFmtId="49" fontId="0" fillId="0" borderId="2" xfId="0" applyNumberFormat="1" applyBorder="1" applyAlignment="1"/>
    <xf numFmtId="49" fontId="6" fillId="0" borderId="2" xfId="0" applyNumberFormat="1" applyFont="1" applyBorder="1" applyAlignment="1"/>
    <xf numFmtId="0" fontId="3" fillId="0" borderId="0" xfId="0" applyFont="1" applyFill="1"/>
    <xf numFmtId="4" fontId="3" fillId="0" borderId="7" xfId="0" applyNumberFormat="1" applyFont="1" applyBorder="1" applyAlignment="1">
      <alignment horizontal="center"/>
    </xf>
    <xf numFmtId="4" fontId="3" fillId="0" borderId="2" xfId="0" applyNumberFormat="1" applyFont="1" applyBorder="1" applyAlignment="1">
      <alignment horizontal="center"/>
    </xf>
    <xf numFmtId="4" fontId="3" fillId="0" borderId="17" xfId="0" applyNumberFormat="1" applyFont="1" applyBorder="1" applyAlignment="1">
      <alignment horizontal="center"/>
    </xf>
    <xf numFmtId="3" fontId="3" fillId="0" borderId="7" xfId="0" applyNumberFormat="1" applyFont="1" applyBorder="1" applyAlignment="1">
      <alignment horizontal="center"/>
    </xf>
    <xf numFmtId="3" fontId="3" fillId="0" borderId="2" xfId="0" applyNumberFormat="1" applyFont="1" applyBorder="1" applyAlignment="1">
      <alignment horizontal="center"/>
    </xf>
    <xf numFmtId="3" fontId="3" fillId="0" borderId="20" xfId="0" applyNumberFormat="1" applyFont="1" applyBorder="1" applyAlignment="1">
      <alignment horizontal="center"/>
    </xf>
    <xf numFmtId="49" fontId="3" fillId="0" borderId="7" xfId="0" applyNumberFormat="1" applyFont="1" applyBorder="1" applyAlignment="1">
      <alignment horizontal="center"/>
    </xf>
    <xf numFmtId="49" fontId="3" fillId="0" borderId="17" xfId="0" applyNumberFormat="1" applyFont="1" applyBorder="1" applyAlignment="1">
      <alignment horizontal="center"/>
    </xf>
    <xf numFmtId="49" fontId="3" fillId="0" borderId="34" xfId="0" applyNumberFormat="1" applyFont="1" applyBorder="1" applyAlignment="1">
      <alignment horizontal="center"/>
    </xf>
    <xf numFmtId="49" fontId="3" fillId="0" borderId="2" xfId="0" applyNumberFormat="1" applyFont="1" applyBorder="1" applyAlignment="1">
      <alignment horizontal="center"/>
    </xf>
    <xf numFmtId="0" fontId="14" fillId="0" borderId="0" xfId="0" applyFont="1"/>
    <xf numFmtId="0" fontId="3" fillId="0" borderId="0" xfId="0" applyFont="1" applyBorder="1"/>
    <xf numFmtId="3" fontId="3" fillId="0" borderId="13" xfId="0" applyNumberFormat="1" applyFont="1" applyBorder="1" applyAlignment="1">
      <alignment horizontal="center"/>
    </xf>
    <xf numFmtId="0" fontId="3" fillId="0" borderId="1" xfId="0" applyFont="1" applyBorder="1" applyAlignment="1">
      <alignment horizontal="left" vertical="center" wrapText="1"/>
    </xf>
    <xf numFmtId="49" fontId="3" fillId="0" borderId="0" xfId="0" applyNumberFormat="1" applyFont="1" applyBorder="1" applyAlignment="1">
      <alignment horizontal="center"/>
    </xf>
    <xf numFmtId="0" fontId="3" fillId="0" borderId="1" xfId="0" applyFont="1" applyBorder="1" applyAlignment="1">
      <alignment horizontal="left" vertical="center" wrapText="1"/>
    </xf>
    <xf numFmtId="49" fontId="3" fillId="0" borderId="0" xfId="0" applyNumberFormat="1" applyFont="1" applyBorder="1" applyAlignment="1">
      <alignment horizontal="center"/>
    </xf>
    <xf numFmtId="0" fontId="3" fillId="0" borderId="0" xfId="0" applyFont="1" applyBorder="1" applyAlignment="1">
      <alignment horizontal="left" vertical="center" wrapText="1"/>
    </xf>
    <xf numFmtId="49" fontId="3" fillId="0" borderId="0" xfId="0" applyNumberFormat="1" applyFont="1" applyFill="1" applyBorder="1" applyAlignment="1">
      <alignment horizontal="center"/>
    </xf>
    <xf numFmtId="3" fontId="3" fillId="0" borderId="0"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4" xfId="0" applyNumberFormat="1" applyFont="1" applyBorder="1" applyAlignment="1">
      <alignment horizontal="center"/>
    </xf>
    <xf numFmtId="49" fontId="3" fillId="0" borderId="13" xfId="0" applyNumberFormat="1" applyFont="1" applyBorder="1" applyAlignment="1">
      <alignment horizontal="center"/>
    </xf>
    <xf numFmtId="49" fontId="3" fillId="0" borderId="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24" xfId="0" applyNumberFormat="1" applyFont="1" applyBorder="1" applyAlignment="1">
      <alignment horizontal="center"/>
    </xf>
    <xf numFmtId="4" fontId="3" fillId="0" borderId="0" xfId="0" applyNumberFormat="1" applyFont="1"/>
    <xf numFmtId="49" fontId="3" fillId="0" borderId="4" xfId="0" applyNumberFormat="1" applyFont="1" applyBorder="1" applyAlignment="1">
      <alignment horizontal="center"/>
    </xf>
    <xf numFmtId="49" fontId="3" fillId="0" borderId="13"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24" xfId="0" applyNumberFormat="1" applyFont="1" applyBorder="1" applyAlignment="1">
      <alignment horizontal="center"/>
    </xf>
    <xf numFmtId="0" fontId="14" fillId="6" borderId="0" xfId="0" applyFont="1" applyFill="1"/>
    <xf numFmtId="0" fontId="3" fillId="6" borderId="0" xfId="0" applyFont="1" applyFill="1"/>
    <xf numFmtId="4" fontId="14" fillId="0" borderId="0" xfId="0" applyNumberFormat="1" applyFont="1"/>
    <xf numFmtId="4" fontId="3" fillId="0" borderId="0" xfId="0" applyNumberFormat="1" applyFont="1" applyFill="1"/>
    <xf numFmtId="0" fontId="3" fillId="3" borderId="1" xfId="0" applyFont="1" applyFill="1" applyBorder="1" applyAlignment="1">
      <alignment horizontal="left" vertical="center" wrapText="1" indent="2"/>
    </xf>
    <xf numFmtId="0" fontId="3" fillId="3" borderId="1" xfId="0" applyFont="1" applyFill="1" applyBorder="1" applyAlignment="1">
      <alignment horizontal="left" vertical="center" indent="2"/>
    </xf>
    <xf numFmtId="0" fontId="3" fillId="3" borderId="24" xfId="0" applyFont="1" applyFill="1" applyBorder="1" applyAlignment="1">
      <alignment horizontal="left" vertical="center" indent="2"/>
    </xf>
    <xf numFmtId="49" fontId="3" fillId="3" borderId="16" xfId="0" applyNumberFormat="1" applyFont="1" applyFill="1" applyBorder="1" applyAlignment="1">
      <alignment horizontal="center"/>
    </xf>
    <xf numFmtId="49" fontId="3" fillId="3" borderId="8" xfId="0" applyNumberFormat="1" applyFont="1" applyFill="1" applyBorder="1" applyAlignment="1">
      <alignment horizontal="center"/>
    </xf>
    <xf numFmtId="49" fontId="3" fillId="3" borderId="13" xfId="0" applyNumberFormat="1" applyFont="1" applyFill="1" applyBorder="1" applyAlignment="1">
      <alignment horizontal="center"/>
    </xf>
    <xf numFmtId="49" fontId="3" fillId="3" borderId="4" xfId="0" applyNumberFormat="1" applyFont="1" applyFill="1" applyBorder="1" applyAlignment="1">
      <alignment horizontal="center"/>
    </xf>
    <xf numFmtId="0" fontId="3" fillId="3" borderId="4" xfId="0" applyNumberFormat="1" applyFont="1" applyFill="1" applyBorder="1" applyAlignment="1">
      <alignment horizontal="center"/>
    </xf>
    <xf numFmtId="4" fontId="3" fillId="3" borderId="8" xfId="0" applyNumberFormat="1" applyFont="1" applyFill="1" applyBorder="1" applyAlignment="1">
      <alignment horizontal="center"/>
    </xf>
    <xf numFmtId="3" fontId="3" fillId="3" borderId="8" xfId="0" applyNumberFormat="1" applyFont="1" applyFill="1" applyBorder="1" applyAlignment="1">
      <alignment horizontal="center"/>
    </xf>
    <xf numFmtId="3" fontId="3" fillId="3" borderId="9" xfId="0" applyNumberFormat="1" applyFont="1" applyFill="1" applyBorder="1" applyAlignment="1">
      <alignment horizontal="center"/>
    </xf>
    <xf numFmtId="49" fontId="3" fillId="3" borderId="7" xfId="0" applyNumberFormat="1" applyFont="1" applyFill="1" applyBorder="1" applyAlignment="1">
      <alignment horizontal="center"/>
    </xf>
    <xf numFmtId="0" fontId="3" fillId="3" borderId="17" xfId="0" applyNumberFormat="1" applyFont="1" applyFill="1" applyBorder="1" applyAlignment="1">
      <alignment horizontal="center"/>
    </xf>
    <xf numFmtId="0" fontId="3" fillId="0" borderId="14"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49" fontId="3" fillId="0" borderId="16" xfId="0" applyNumberFormat="1" applyFont="1" applyFill="1" applyBorder="1" applyAlignment="1">
      <alignment horizontal="center"/>
    </xf>
    <xf numFmtId="49" fontId="3" fillId="0" borderId="8" xfId="0" applyNumberFormat="1" applyFont="1" applyFill="1" applyBorder="1" applyAlignment="1">
      <alignment horizontal="center"/>
    </xf>
    <xf numFmtId="49" fontId="3" fillId="0" borderId="13" xfId="0" applyNumberFormat="1" applyFont="1" applyFill="1" applyBorder="1" applyAlignment="1">
      <alignment horizontal="center"/>
    </xf>
    <xf numFmtId="49" fontId="3" fillId="0" borderId="4" xfId="0" applyNumberFormat="1" applyFont="1" applyFill="1" applyBorder="1" applyAlignment="1">
      <alignment horizontal="center"/>
    </xf>
    <xf numFmtId="4" fontId="3" fillId="0" borderId="8" xfId="0" applyNumberFormat="1" applyFont="1" applyFill="1" applyBorder="1" applyAlignment="1">
      <alignment horizontal="center"/>
    </xf>
    <xf numFmtId="3" fontId="3" fillId="0" borderId="8" xfId="0" applyNumberFormat="1" applyFont="1" applyFill="1" applyBorder="1" applyAlignment="1">
      <alignment horizontal="center"/>
    </xf>
    <xf numFmtId="3" fontId="3" fillId="0" borderId="9" xfId="0" applyNumberFormat="1" applyFont="1" applyFill="1" applyBorder="1" applyAlignment="1">
      <alignment horizontal="center"/>
    </xf>
    <xf numFmtId="0" fontId="14" fillId="4" borderId="44" xfId="0" applyFont="1" applyFill="1" applyBorder="1" applyAlignment="1">
      <alignment vertical="center" wrapText="1"/>
    </xf>
    <xf numFmtId="0" fontId="14" fillId="4" borderId="45" xfId="0" applyFont="1" applyFill="1" applyBorder="1" applyAlignment="1">
      <alignment vertical="center" wrapText="1"/>
    </xf>
    <xf numFmtId="0" fontId="14" fillId="4" borderId="46" xfId="0" applyFont="1" applyFill="1" applyBorder="1" applyAlignment="1">
      <alignment vertical="center" wrapText="1"/>
    </xf>
    <xf numFmtId="49" fontId="14" fillId="4" borderId="44" xfId="0" applyNumberFormat="1" applyFont="1" applyFill="1" applyBorder="1" applyAlignment="1">
      <alignment horizontal="center"/>
    </xf>
    <xf numFmtId="49" fontId="14" fillId="4" borderId="45" xfId="0" applyNumberFormat="1" applyFont="1" applyFill="1" applyBorder="1" applyAlignment="1">
      <alignment horizontal="center"/>
    </xf>
    <xf numFmtId="49" fontId="14" fillId="4" borderId="46" xfId="0" applyNumberFormat="1" applyFont="1" applyFill="1" applyBorder="1" applyAlignment="1">
      <alignment horizontal="center"/>
    </xf>
    <xf numFmtId="49" fontId="14" fillId="4" borderId="47" xfId="0" applyNumberFormat="1" applyFont="1" applyFill="1" applyBorder="1" applyAlignment="1">
      <alignment horizontal="center"/>
    </xf>
    <xf numFmtId="49" fontId="14" fillId="4" borderId="53" xfId="0" applyNumberFormat="1" applyFont="1" applyFill="1" applyBorder="1" applyAlignment="1">
      <alignment horizontal="center"/>
    </xf>
    <xf numFmtId="49" fontId="14" fillId="4" borderId="54" xfId="0" applyNumberFormat="1" applyFont="1" applyFill="1" applyBorder="1" applyAlignment="1">
      <alignment horizontal="center"/>
    </xf>
    <xf numFmtId="49" fontId="14" fillId="4" borderId="55" xfId="0" applyNumberFormat="1" applyFont="1" applyFill="1" applyBorder="1" applyAlignment="1">
      <alignment horizontal="center"/>
    </xf>
    <xf numFmtId="4" fontId="14" fillId="4" borderId="45" xfId="0" applyNumberFormat="1" applyFont="1" applyFill="1" applyBorder="1" applyAlignment="1">
      <alignment horizontal="center"/>
    </xf>
    <xf numFmtId="3" fontId="14" fillId="4" borderId="45" xfId="0" applyNumberFormat="1" applyFont="1" applyFill="1" applyBorder="1" applyAlignment="1">
      <alignment horizontal="center"/>
    </xf>
    <xf numFmtId="3" fontId="14" fillId="4" borderId="48" xfId="0" applyNumberFormat="1" applyFont="1" applyFill="1" applyBorder="1" applyAlignment="1">
      <alignment horizontal="center"/>
    </xf>
    <xf numFmtId="0" fontId="3" fillId="2" borderId="14" xfId="0" applyFont="1" applyFill="1" applyBorder="1" applyAlignment="1">
      <alignment horizontal="left" vertical="center" wrapText="1" indent="1"/>
    </xf>
    <xf numFmtId="0" fontId="3" fillId="2" borderId="15"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49" fontId="3" fillId="2" borderId="16" xfId="0" applyNumberFormat="1" applyFont="1" applyFill="1" applyBorder="1" applyAlignment="1">
      <alignment horizontal="center"/>
    </xf>
    <xf numFmtId="49" fontId="3" fillId="2" borderId="8"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17" xfId="0" applyNumberFormat="1" applyFont="1" applyFill="1" applyBorder="1" applyAlignment="1">
      <alignment horizontal="center"/>
    </xf>
    <xf numFmtId="4" fontId="3" fillId="2" borderId="8" xfId="0" applyNumberFormat="1" applyFont="1" applyFill="1" applyBorder="1" applyAlignment="1">
      <alignment horizontal="center"/>
    </xf>
    <xf numFmtId="3" fontId="3" fillId="2" borderId="8" xfId="0" applyNumberFormat="1" applyFont="1" applyFill="1" applyBorder="1" applyAlignment="1">
      <alignment horizontal="center"/>
    </xf>
    <xf numFmtId="3" fontId="3" fillId="2" borderId="9" xfId="0" applyNumberFormat="1" applyFont="1" applyFill="1" applyBorder="1" applyAlignment="1">
      <alignment horizontal="center"/>
    </xf>
    <xf numFmtId="2" fontId="3" fillId="2" borderId="7" xfId="0" applyNumberFormat="1" applyFont="1" applyFill="1" applyBorder="1" applyAlignment="1">
      <alignment horizontal="center"/>
    </xf>
    <xf numFmtId="2" fontId="3" fillId="2" borderId="17" xfId="0" applyNumberFormat="1" applyFont="1" applyFill="1" applyBorder="1" applyAlignment="1">
      <alignment horizontal="center"/>
    </xf>
    <xf numFmtId="0" fontId="3" fillId="3" borderId="6" xfId="0" applyFont="1" applyFill="1" applyBorder="1" applyAlignment="1">
      <alignment horizontal="left" vertical="center" wrapText="1" indent="1"/>
    </xf>
    <xf numFmtId="0" fontId="3" fillId="3" borderId="19" xfId="0" applyFont="1" applyFill="1" applyBorder="1" applyAlignment="1">
      <alignment horizontal="left" vertical="center" wrapText="1" indent="1"/>
    </xf>
    <xf numFmtId="49" fontId="3" fillId="3" borderId="25" xfId="0" applyNumberFormat="1" applyFont="1" applyFill="1" applyBorder="1" applyAlignment="1">
      <alignment horizontal="center"/>
    </xf>
    <xf numFmtId="49" fontId="3" fillId="3" borderId="1" xfId="0" applyNumberFormat="1" applyFont="1" applyFill="1" applyBorder="1" applyAlignment="1">
      <alignment horizontal="center"/>
    </xf>
    <xf numFmtId="49" fontId="3" fillId="3" borderId="5" xfId="0" applyNumberFormat="1" applyFont="1" applyFill="1" applyBorder="1" applyAlignment="1">
      <alignment horizontal="center"/>
    </xf>
    <xf numFmtId="49" fontId="3" fillId="3" borderId="14" xfId="0" applyNumberFormat="1" applyFont="1" applyFill="1" applyBorder="1" applyAlignment="1">
      <alignment horizontal="center"/>
    </xf>
    <xf numFmtId="2" fontId="3" fillId="3" borderId="5" xfId="0" applyNumberFormat="1" applyFont="1" applyFill="1" applyBorder="1" applyAlignment="1">
      <alignment horizontal="center"/>
    </xf>
    <xf numFmtId="2" fontId="3" fillId="3" borderId="14" xfId="0" applyNumberFormat="1" applyFont="1" applyFill="1" applyBorder="1" applyAlignment="1">
      <alignment horizontal="center"/>
    </xf>
    <xf numFmtId="49" fontId="3" fillId="3" borderId="6" xfId="0" applyNumberFormat="1" applyFont="1" applyFill="1" applyBorder="1" applyAlignment="1">
      <alignment horizontal="center"/>
    </xf>
    <xf numFmtId="4" fontId="3" fillId="3" borderId="5" xfId="0" applyNumberFormat="1" applyFont="1" applyFill="1" applyBorder="1" applyAlignment="1">
      <alignment horizontal="center"/>
    </xf>
    <xf numFmtId="4" fontId="3" fillId="3" borderId="6" xfId="0" applyNumberFormat="1" applyFont="1" applyFill="1" applyBorder="1" applyAlignment="1">
      <alignment horizontal="center"/>
    </xf>
    <xf numFmtId="4" fontId="3" fillId="3" borderId="14" xfId="0" applyNumberFormat="1" applyFont="1" applyFill="1" applyBorder="1" applyAlignment="1">
      <alignment horizontal="center"/>
    </xf>
    <xf numFmtId="3" fontId="3" fillId="3" borderId="5" xfId="0" applyNumberFormat="1" applyFont="1" applyFill="1" applyBorder="1" applyAlignment="1">
      <alignment horizontal="center"/>
    </xf>
    <xf numFmtId="3" fontId="3" fillId="3" borderId="6" xfId="0" applyNumberFormat="1" applyFont="1" applyFill="1" applyBorder="1" applyAlignment="1">
      <alignment horizontal="center"/>
    </xf>
    <xf numFmtId="3" fontId="3" fillId="3" borderId="19" xfId="0" applyNumberFormat="1" applyFont="1" applyFill="1" applyBorder="1" applyAlignment="1">
      <alignment horizontal="center"/>
    </xf>
    <xf numFmtId="2" fontId="14" fillId="4" borderId="54" xfId="0" applyNumberFormat="1" applyFont="1" applyFill="1" applyBorder="1" applyAlignment="1">
      <alignment horizontal="center"/>
    </xf>
    <xf numFmtId="2" fontId="14" fillId="4" borderId="55" xfId="0" applyNumberFormat="1" applyFont="1" applyFill="1" applyBorder="1" applyAlignment="1">
      <alignment horizontal="center"/>
    </xf>
    <xf numFmtId="4" fontId="3" fillId="3" borderId="13" xfId="0" applyNumberFormat="1" applyFont="1" applyFill="1" applyBorder="1" applyAlignment="1">
      <alignment horizontal="center"/>
    </xf>
    <xf numFmtId="4" fontId="3" fillId="3" borderId="1" xfId="0" applyNumberFormat="1" applyFont="1" applyFill="1" applyBorder="1" applyAlignment="1">
      <alignment horizontal="center"/>
    </xf>
    <xf numFmtId="4" fontId="3" fillId="3" borderId="4" xfId="0" applyNumberFormat="1" applyFont="1" applyFill="1" applyBorder="1" applyAlignment="1">
      <alignment horizontal="center"/>
    </xf>
    <xf numFmtId="3" fontId="3" fillId="3" borderId="13" xfId="0" applyNumberFormat="1" applyFont="1" applyFill="1" applyBorder="1" applyAlignment="1">
      <alignment horizontal="center"/>
    </xf>
    <xf numFmtId="3" fontId="3" fillId="3" borderId="1" xfId="0" applyNumberFormat="1" applyFont="1" applyFill="1" applyBorder="1" applyAlignment="1">
      <alignment horizontal="center"/>
    </xf>
    <xf numFmtId="3" fontId="3" fillId="3" borderId="24" xfId="0" applyNumberFormat="1" applyFont="1" applyFill="1" applyBorder="1" applyAlignment="1">
      <alignment horizontal="center"/>
    </xf>
    <xf numFmtId="4" fontId="3" fillId="0" borderId="8" xfId="0" applyNumberFormat="1" applyFont="1" applyBorder="1" applyAlignment="1">
      <alignment horizontal="center"/>
    </xf>
    <xf numFmtId="3" fontId="3" fillId="0" borderId="8" xfId="0" applyNumberFormat="1" applyFont="1" applyBorder="1" applyAlignment="1">
      <alignment horizontal="center"/>
    </xf>
    <xf numFmtId="3" fontId="3" fillId="0" borderId="9" xfId="0" applyNumberFormat="1" applyFont="1" applyBorder="1" applyAlignment="1">
      <alignment horizontal="center"/>
    </xf>
    <xf numFmtId="4" fontId="3" fillId="0" borderId="5" xfId="0" applyNumberFormat="1" applyFont="1" applyFill="1" applyBorder="1" applyAlignment="1">
      <alignment horizontal="center"/>
    </xf>
    <xf numFmtId="4" fontId="3" fillId="0" borderId="6" xfId="0" applyNumberFormat="1" applyFont="1" applyFill="1" applyBorder="1" applyAlignment="1">
      <alignment horizontal="center"/>
    </xf>
    <xf numFmtId="4" fontId="3" fillId="0" borderId="14" xfId="0" applyNumberFormat="1" applyFont="1" applyFill="1" applyBorder="1" applyAlignment="1">
      <alignment horizontal="center"/>
    </xf>
    <xf numFmtId="3" fontId="3" fillId="0" borderId="5" xfId="0" applyNumberFormat="1" applyFont="1" applyFill="1" applyBorder="1" applyAlignment="1">
      <alignment horizontal="center"/>
    </xf>
    <xf numFmtId="3" fontId="3" fillId="0" borderId="6" xfId="0" applyNumberFormat="1" applyFont="1" applyFill="1" applyBorder="1" applyAlignment="1">
      <alignment horizontal="center"/>
    </xf>
    <xf numFmtId="3" fontId="3" fillId="0" borderId="19" xfId="0" applyNumberFormat="1" applyFont="1" applyFill="1" applyBorder="1" applyAlignment="1">
      <alignment horizontal="center"/>
    </xf>
    <xf numFmtId="49" fontId="3" fillId="0" borderId="16" xfId="0" applyNumberFormat="1" applyFont="1" applyBorder="1" applyAlignment="1">
      <alignment horizontal="center"/>
    </xf>
    <xf numFmtId="49" fontId="3" fillId="0" borderId="8" xfId="0" applyNumberFormat="1" applyFont="1" applyBorder="1" applyAlignment="1">
      <alignment horizontal="center"/>
    </xf>
    <xf numFmtId="49" fontId="3" fillId="0" borderId="13" xfId="0" applyNumberFormat="1" applyFont="1" applyBorder="1" applyAlignment="1">
      <alignment horizontal="center"/>
    </xf>
    <xf numFmtId="49" fontId="3" fillId="0" borderId="4" xfId="0" applyNumberFormat="1" applyFont="1" applyBorder="1" applyAlignment="1">
      <alignment horizontal="center"/>
    </xf>
    <xf numFmtId="0" fontId="3" fillId="0" borderId="21" xfId="0" applyFont="1" applyBorder="1" applyAlignment="1">
      <alignment horizontal="left" vertical="center" wrapText="1" indent="2"/>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Fill="1" applyBorder="1" applyAlignment="1">
      <alignment horizontal="left" vertical="center" wrapText="1" indent="2"/>
    </xf>
    <xf numFmtId="0" fontId="3" fillId="0" borderId="15" xfId="0" applyFont="1" applyFill="1" applyBorder="1" applyAlignment="1">
      <alignment horizontal="left" vertical="center" wrapText="1" indent="2"/>
    </xf>
    <xf numFmtId="0" fontId="3" fillId="0" borderId="5" xfId="0" applyFont="1" applyFill="1" applyBorder="1" applyAlignment="1">
      <alignment horizontal="left" vertical="center" wrapText="1" indent="2"/>
    </xf>
    <xf numFmtId="49" fontId="3" fillId="0" borderId="7" xfId="0" applyNumberFormat="1" applyFont="1" applyFill="1" applyBorder="1" applyAlignment="1">
      <alignment horizontal="center"/>
    </xf>
    <xf numFmtId="0" fontId="3" fillId="0" borderId="17" xfId="0" applyNumberFormat="1" applyFont="1" applyFill="1" applyBorder="1" applyAlignment="1">
      <alignment horizontal="center"/>
    </xf>
    <xf numFmtId="0" fontId="3" fillId="0" borderId="1" xfId="0" applyFont="1" applyFill="1" applyBorder="1" applyAlignment="1">
      <alignment horizontal="left" vertical="center" wrapText="1" indent="2"/>
    </xf>
    <xf numFmtId="0" fontId="3" fillId="0" borderId="24" xfId="0" applyFont="1" applyFill="1" applyBorder="1" applyAlignment="1">
      <alignment horizontal="left" vertical="center" wrapText="1" indent="2"/>
    </xf>
    <xf numFmtId="49" fontId="3" fillId="0" borderId="25" xfId="0" applyNumberFormat="1" applyFont="1" applyFill="1" applyBorder="1" applyAlignment="1">
      <alignment horizontal="center"/>
    </xf>
    <xf numFmtId="49" fontId="3" fillId="0" borderId="1" xfId="0" applyNumberFormat="1" applyFont="1" applyFill="1" applyBorder="1" applyAlignment="1">
      <alignment horizontal="center"/>
    </xf>
    <xf numFmtId="0" fontId="19" fillId="0" borderId="4" xfId="0" applyNumberFormat="1" applyFont="1" applyBorder="1" applyAlignment="1">
      <alignment horizontal="center"/>
    </xf>
    <xf numFmtId="3" fontId="3" fillId="0" borderId="13" xfId="0" applyNumberFormat="1" applyFont="1" applyFill="1" applyBorder="1" applyAlignment="1">
      <alignment horizontal="center"/>
    </xf>
    <xf numFmtId="3" fontId="3" fillId="0" borderId="1" xfId="0" applyNumberFormat="1" applyFont="1" applyFill="1" applyBorder="1" applyAlignment="1">
      <alignment horizontal="center"/>
    </xf>
    <xf numFmtId="3" fontId="3" fillId="0" borderId="24" xfId="0" applyNumberFormat="1" applyFont="1" applyFill="1" applyBorder="1" applyAlignment="1">
      <alignment horizontal="center"/>
    </xf>
    <xf numFmtId="4" fontId="3" fillId="0" borderId="2" xfId="0" applyNumberFormat="1" applyFont="1" applyBorder="1" applyAlignment="1">
      <alignment horizontal="center"/>
    </xf>
    <xf numFmtId="0" fontId="3" fillId="2" borderId="17" xfId="0" applyNumberFormat="1" applyFont="1" applyFill="1" applyBorder="1" applyAlignment="1">
      <alignment horizontal="center"/>
    </xf>
    <xf numFmtId="4" fontId="3" fillId="3" borderId="15" xfId="0" applyNumberFormat="1" applyFont="1" applyFill="1" applyBorder="1" applyAlignment="1">
      <alignment horizontal="center"/>
    </xf>
    <xf numFmtId="3" fontId="3" fillId="3" borderId="15" xfId="0" applyNumberFormat="1" applyFont="1" applyFill="1" applyBorder="1" applyAlignment="1">
      <alignment horizontal="center"/>
    </xf>
    <xf numFmtId="3" fontId="3" fillId="3" borderId="18" xfId="0" applyNumberFormat="1" applyFont="1" applyFill="1" applyBorder="1" applyAlignment="1">
      <alignment horizontal="center"/>
    </xf>
    <xf numFmtId="49" fontId="3" fillId="0" borderId="0"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4" xfId="0" applyNumberFormat="1" applyFont="1" applyBorder="1" applyAlignment="1">
      <alignment horizontal="center"/>
    </xf>
    <xf numFmtId="3" fontId="3" fillId="2" borderId="38" xfId="0" applyNumberFormat="1" applyFont="1" applyFill="1" applyBorder="1" applyAlignment="1">
      <alignment horizontal="center"/>
    </xf>
    <xf numFmtId="3" fontId="3" fillId="2" borderId="43" xfId="0" applyNumberFormat="1" applyFont="1" applyFill="1" applyBorder="1" applyAlignment="1">
      <alignment horizontal="center"/>
    </xf>
    <xf numFmtId="0" fontId="3" fillId="0" borderId="1" xfId="0" applyFont="1" applyBorder="1" applyAlignment="1">
      <alignment horizontal="left" vertical="center" wrapText="1" indent="2"/>
    </xf>
    <xf numFmtId="0" fontId="3" fillId="0" borderId="24" xfId="0" applyFont="1" applyBorder="1" applyAlignment="1">
      <alignment horizontal="left" vertical="center" wrapText="1" indent="2"/>
    </xf>
    <xf numFmtId="49" fontId="19" fillId="3" borderId="5" xfId="0" applyNumberFormat="1" applyFont="1" applyFill="1" applyBorder="1" applyAlignment="1">
      <alignment horizontal="center"/>
    </xf>
    <xf numFmtId="0" fontId="3" fillId="4" borderId="1" xfId="0" applyFont="1" applyFill="1" applyBorder="1" applyAlignment="1">
      <alignment horizontal="left" vertical="center" wrapText="1" indent="2"/>
    </xf>
    <xf numFmtId="0" fontId="3" fillId="4" borderId="24" xfId="0" applyFont="1" applyFill="1" applyBorder="1" applyAlignment="1">
      <alignment horizontal="left" vertical="center" wrapText="1" indent="2"/>
    </xf>
    <xf numFmtId="49" fontId="3" fillId="4" borderId="16" xfId="0" applyNumberFormat="1" applyFont="1" applyFill="1" applyBorder="1" applyAlignment="1">
      <alignment horizontal="center"/>
    </xf>
    <xf numFmtId="49" fontId="3" fillId="4" borderId="8" xfId="0" applyNumberFormat="1" applyFont="1" applyFill="1" applyBorder="1" applyAlignment="1">
      <alignment horizontal="center"/>
    </xf>
    <xf numFmtId="49" fontId="3" fillId="4" borderId="13" xfId="0" applyNumberFormat="1" applyFont="1" applyFill="1" applyBorder="1" applyAlignment="1">
      <alignment horizontal="center"/>
    </xf>
    <xf numFmtId="49" fontId="3" fillId="4" borderId="4" xfId="0" applyNumberFormat="1" applyFont="1" applyFill="1" applyBorder="1" applyAlignment="1">
      <alignment horizontal="center"/>
    </xf>
    <xf numFmtId="4" fontId="3" fillId="4" borderId="8" xfId="0" applyNumberFormat="1" applyFont="1" applyFill="1" applyBorder="1" applyAlignment="1">
      <alignment horizontal="center"/>
    </xf>
    <xf numFmtId="49" fontId="3" fillId="0" borderId="23" xfId="0" applyNumberFormat="1" applyFont="1" applyBorder="1" applyAlignment="1">
      <alignment horizontal="center"/>
    </xf>
    <xf numFmtId="49" fontId="3" fillId="0" borderId="21" xfId="0" applyNumberFormat="1" applyFont="1" applyBorder="1" applyAlignment="1">
      <alignment horizontal="center"/>
    </xf>
    <xf numFmtId="49" fontId="3" fillId="3" borderId="15" xfId="0" applyNumberFormat="1" applyFont="1" applyFill="1" applyBorder="1" applyAlignment="1">
      <alignment horizontal="center"/>
    </xf>
    <xf numFmtId="4" fontId="3" fillId="0" borderId="8" xfId="0" applyNumberFormat="1" applyFont="1" applyBorder="1" applyAlignment="1" applyProtection="1">
      <alignment horizontal="center"/>
      <protection locked="0"/>
    </xf>
    <xf numFmtId="49" fontId="3" fillId="0" borderId="5" xfId="0" applyNumberFormat="1" applyFont="1" applyBorder="1" applyAlignment="1">
      <alignment horizontal="center"/>
    </xf>
    <xf numFmtId="49" fontId="3" fillId="0" borderId="14" xfId="0" applyNumberFormat="1" applyFont="1" applyBorder="1" applyAlignment="1">
      <alignment horizontal="center"/>
    </xf>
    <xf numFmtId="49" fontId="3" fillId="0" borderId="7" xfId="0" applyNumberFormat="1" applyFont="1" applyBorder="1" applyAlignment="1">
      <alignment horizontal="center"/>
    </xf>
    <xf numFmtId="49" fontId="3" fillId="0" borderId="17" xfId="0" applyNumberFormat="1" applyFont="1" applyBorder="1" applyAlignment="1">
      <alignment horizontal="center"/>
    </xf>
    <xf numFmtId="0" fontId="3" fillId="4" borderId="14" xfId="0" applyFont="1" applyFill="1" applyBorder="1" applyAlignment="1">
      <alignment horizontal="left" vertical="center" wrapText="1" indent="1"/>
    </xf>
    <xf numFmtId="0" fontId="3" fillId="4" borderId="15"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3" fillId="0" borderId="2" xfId="0" applyFont="1" applyBorder="1" applyAlignment="1">
      <alignment horizontal="left" vertical="center" indent="2"/>
    </xf>
    <xf numFmtId="0" fontId="3" fillId="0" borderId="20" xfId="0" applyFont="1" applyBorder="1" applyAlignment="1">
      <alignment horizontal="left" vertical="center" indent="2"/>
    </xf>
    <xf numFmtId="0" fontId="3" fillId="4" borderId="1" xfId="0" applyFont="1" applyFill="1" applyBorder="1" applyAlignment="1">
      <alignment horizontal="left" wrapText="1" indent="1"/>
    </xf>
    <xf numFmtId="0" fontId="3" fillId="4" borderId="24" xfId="0" applyFont="1" applyFill="1" applyBorder="1" applyAlignment="1">
      <alignment horizontal="left" wrapText="1" indent="1"/>
    </xf>
    <xf numFmtId="49" fontId="3" fillId="4" borderId="25" xfId="0" applyNumberFormat="1" applyFont="1" applyFill="1" applyBorder="1" applyAlignment="1">
      <alignment horizontal="center"/>
    </xf>
    <xf numFmtId="49" fontId="3" fillId="4" borderId="1" xfId="0" applyNumberFormat="1" applyFont="1" applyFill="1" applyBorder="1" applyAlignment="1">
      <alignment horizontal="center"/>
    </xf>
    <xf numFmtId="0" fontId="3" fillId="0" borderId="8" xfId="0" applyFont="1" applyBorder="1" applyAlignment="1">
      <alignment horizontal="left" vertical="center" wrapText="1" indent="2"/>
    </xf>
    <xf numFmtId="0" fontId="3" fillId="2" borderId="8" xfId="0" applyFont="1" applyFill="1" applyBorder="1" applyAlignment="1">
      <alignment horizontal="left" vertical="center" wrapText="1" indent="2"/>
    </xf>
    <xf numFmtId="0" fontId="3" fillId="2" borderId="4"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3" fillId="0" borderId="4" xfId="0" applyFont="1" applyFill="1" applyBorder="1" applyAlignment="1">
      <alignment horizontal="left" vertical="center" wrapText="1" indent="2"/>
    </xf>
    <xf numFmtId="0" fontId="3" fillId="0" borderId="8" xfId="0" applyFont="1" applyFill="1" applyBorder="1" applyAlignment="1">
      <alignment horizontal="left" vertical="center" wrapText="1" indent="2"/>
    </xf>
    <xf numFmtId="0" fontId="3" fillId="0" borderId="9" xfId="0" applyFont="1" applyFill="1" applyBorder="1" applyAlignment="1">
      <alignment horizontal="left" vertical="center" wrapText="1" indent="2"/>
    </xf>
    <xf numFmtId="0" fontId="3" fillId="2" borderId="21" xfId="0" applyFont="1" applyFill="1" applyBorder="1" applyAlignment="1">
      <alignment horizontal="left" vertical="center" wrapText="1" indent="1"/>
    </xf>
    <xf numFmtId="0" fontId="3" fillId="2" borderId="22" xfId="0" applyFont="1" applyFill="1" applyBorder="1" applyAlignment="1">
      <alignment horizontal="left" vertical="center" wrapText="1" indent="1"/>
    </xf>
    <xf numFmtId="0" fontId="3" fillId="2" borderId="23" xfId="0" applyFont="1" applyFill="1" applyBorder="1" applyAlignment="1">
      <alignment horizontal="left" vertical="center" wrapText="1" indent="1"/>
    </xf>
    <xf numFmtId="49" fontId="3" fillId="2" borderId="40" xfId="0" applyNumberFormat="1" applyFont="1" applyFill="1" applyBorder="1" applyAlignment="1">
      <alignment horizontal="center"/>
    </xf>
    <xf numFmtId="49" fontId="3" fillId="2" borderId="38" xfId="0" applyNumberFormat="1" applyFont="1" applyFill="1" applyBorder="1" applyAlignment="1">
      <alignment horizontal="center"/>
    </xf>
    <xf numFmtId="4" fontId="3" fillId="2" borderId="38" xfId="0" applyNumberFormat="1" applyFont="1" applyFill="1" applyBorder="1" applyAlignment="1">
      <alignment horizontal="center"/>
    </xf>
    <xf numFmtId="0" fontId="3" fillId="0" borderId="4" xfId="0" applyNumberFormat="1" applyFont="1" applyBorder="1" applyAlignment="1">
      <alignment horizontal="center"/>
    </xf>
    <xf numFmtId="4" fontId="3" fillId="0" borderId="13" xfId="0" applyNumberFormat="1" applyFont="1" applyFill="1" applyBorder="1" applyAlignment="1">
      <alignment horizontal="center"/>
    </xf>
    <xf numFmtId="4" fontId="3" fillId="0" borderId="1" xfId="0" applyNumberFormat="1" applyFont="1" applyFill="1" applyBorder="1" applyAlignment="1">
      <alignment horizontal="center"/>
    </xf>
    <xf numFmtId="4" fontId="3" fillId="0" borderId="4" xfId="0" applyNumberFormat="1" applyFont="1" applyFill="1" applyBorder="1" applyAlignment="1">
      <alignment horizontal="center"/>
    </xf>
    <xf numFmtId="49" fontId="19" fillId="0" borderId="13" xfId="0" applyNumberFormat="1" applyFont="1" applyFill="1" applyBorder="1" applyAlignment="1">
      <alignment horizontal="center"/>
    </xf>
    <xf numFmtId="0" fontId="3" fillId="0" borderId="4" xfId="0" applyNumberFormat="1" applyFont="1" applyFill="1" applyBorder="1" applyAlignment="1">
      <alignment horizontal="center"/>
    </xf>
    <xf numFmtId="49" fontId="19" fillId="2" borderId="13" xfId="0" applyNumberFormat="1" applyFont="1" applyFill="1" applyBorder="1" applyAlignment="1">
      <alignment horizontal="center"/>
    </xf>
    <xf numFmtId="0" fontId="3" fillId="2" borderId="4" xfId="0" applyNumberFormat="1" applyFont="1" applyFill="1" applyBorder="1" applyAlignment="1">
      <alignment horizontal="center"/>
    </xf>
    <xf numFmtId="4" fontId="3" fillId="0" borderId="6" xfId="0" applyNumberFormat="1" applyFont="1" applyBorder="1" applyAlignment="1">
      <alignment horizontal="center"/>
    </xf>
    <xf numFmtId="0" fontId="19" fillId="0" borderId="1" xfId="0" applyFont="1" applyBorder="1" applyAlignment="1">
      <alignment horizontal="left" vertical="center" wrapText="1" indent="2"/>
    </xf>
    <xf numFmtId="4" fontId="3" fillId="0" borderId="5" xfId="0" applyNumberFormat="1" applyFont="1" applyBorder="1" applyAlignment="1">
      <alignment horizontal="center"/>
    </xf>
    <xf numFmtId="4" fontId="3" fillId="0" borderId="14" xfId="0" applyNumberFormat="1" applyFont="1" applyBorder="1" applyAlignment="1">
      <alignment horizontal="center"/>
    </xf>
    <xf numFmtId="4" fontId="3" fillId="0" borderId="7" xfId="0" applyNumberFormat="1" applyFont="1" applyBorder="1" applyAlignment="1">
      <alignment horizontal="center"/>
    </xf>
    <xf numFmtId="4" fontId="3" fillId="0" borderId="17" xfId="0" applyNumberFormat="1" applyFont="1" applyBorder="1" applyAlignment="1">
      <alignment horizontal="center"/>
    </xf>
    <xf numFmtId="4" fontId="14" fillId="5" borderId="15" xfId="0" applyNumberFormat="1" applyFont="1" applyFill="1" applyBorder="1" applyAlignment="1">
      <alignment horizontal="center"/>
    </xf>
    <xf numFmtId="3" fontId="3" fillId="0" borderId="5" xfId="0" applyNumberFormat="1" applyFont="1" applyBorder="1" applyAlignment="1">
      <alignment horizontal="center"/>
    </xf>
    <xf numFmtId="3" fontId="3" fillId="0" borderId="6" xfId="0" applyNumberFormat="1" applyFont="1" applyBorder="1" applyAlignment="1">
      <alignment horizontal="center"/>
    </xf>
    <xf numFmtId="3" fontId="3" fillId="0" borderId="19" xfId="0" applyNumberFormat="1" applyFont="1" applyBorder="1" applyAlignment="1">
      <alignment horizontal="center"/>
    </xf>
    <xf numFmtId="3" fontId="3" fillId="0" borderId="7" xfId="0" applyNumberFormat="1" applyFont="1" applyBorder="1" applyAlignment="1">
      <alignment horizontal="center"/>
    </xf>
    <xf numFmtId="3" fontId="3" fillId="0" borderId="2" xfId="0" applyNumberFormat="1" applyFont="1" applyBorder="1" applyAlignment="1">
      <alignment horizontal="center"/>
    </xf>
    <xf numFmtId="3" fontId="3" fillId="0" borderId="20" xfId="0" applyNumberFormat="1" applyFont="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0" fontId="17" fillId="0" borderId="0" xfId="0" applyFont="1" applyBorder="1" applyAlignment="1">
      <alignment vertical="justify"/>
    </xf>
    <xf numFmtId="0" fontId="4" fillId="0" borderId="0" xfId="0" applyFont="1" applyBorder="1" applyAlignment="1">
      <alignment vertical="justify"/>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49" fontId="3" fillId="0" borderId="10" xfId="0" applyNumberFormat="1" applyFont="1" applyBorder="1" applyAlignment="1">
      <alignment horizontal="center"/>
    </xf>
    <xf numFmtId="49" fontId="3" fillId="0" borderId="11" xfId="0" applyNumberFormat="1" applyFont="1" applyBorder="1" applyAlignment="1">
      <alignment horizontal="center"/>
    </xf>
    <xf numFmtId="3" fontId="3" fillId="0" borderId="11" xfId="0" applyNumberFormat="1" applyFont="1" applyBorder="1" applyAlignment="1">
      <alignment horizontal="center"/>
    </xf>
    <xf numFmtId="3" fontId="3" fillId="0" borderId="12" xfId="0" applyNumberFormat="1" applyFont="1" applyBorder="1" applyAlignment="1">
      <alignment horizontal="center"/>
    </xf>
    <xf numFmtId="0" fontId="3" fillId="0" borderId="4" xfId="0" applyFont="1" applyBorder="1" applyAlignment="1">
      <alignment horizontal="left" vertical="center" wrapText="1" indent="2"/>
    </xf>
    <xf numFmtId="0" fontId="3" fillId="0" borderId="9" xfId="0" applyFont="1" applyBorder="1" applyAlignment="1">
      <alignment horizontal="left" vertical="center" wrapText="1" indent="2"/>
    </xf>
    <xf numFmtId="49" fontId="14" fillId="0" borderId="13" xfId="0" applyNumberFormat="1" applyFont="1" applyFill="1" applyBorder="1" applyAlignment="1">
      <alignment horizontal="center"/>
    </xf>
    <xf numFmtId="49" fontId="14" fillId="0" borderId="4" xfId="0" applyNumberFormat="1" applyFont="1" applyFill="1" applyBorder="1" applyAlignment="1">
      <alignment horizontal="center"/>
    </xf>
    <xf numFmtId="0" fontId="3" fillId="0" borderId="14" xfId="0" applyFont="1" applyBorder="1" applyAlignment="1">
      <alignment horizontal="left" vertical="center" wrapText="1" indent="2"/>
    </xf>
    <xf numFmtId="0" fontId="3" fillId="0" borderId="15" xfId="0" applyFont="1" applyBorder="1" applyAlignment="1">
      <alignment horizontal="left" vertical="center" wrapText="1" indent="2"/>
    </xf>
    <xf numFmtId="0" fontId="3" fillId="0" borderId="5" xfId="0" applyFont="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49" fontId="14" fillId="0" borderId="16" xfId="0" applyNumberFormat="1" applyFont="1" applyBorder="1" applyAlignment="1">
      <alignment horizontal="center"/>
    </xf>
    <xf numFmtId="49" fontId="14" fillId="0" borderId="8" xfId="0" applyNumberFormat="1" applyFont="1" applyBorder="1" applyAlignment="1">
      <alignment horizontal="center"/>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49" fontId="3" fillId="0" borderId="17" xfId="0" applyNumberFormat="1" applyFont="1" applyFill="1" applyBorder="1" applyAlignment="1">
      <alignment horizontal="center"/>
    </xf>
    <xf numFmtId="0" fontId="3" fillId="0" borderId="1" xfId="0" applyFont="1" applyFill="1" applyBorder="1" applyAlignment="1">
      <alignment horizontal="left" vertical="center" indent="2"/>
    </xf>
    <xf numFmtId="0" fontId="3" fillId="0" borderId="24" xfId="0" applyFont="1" applyFill="1" applyBorder="1" applyAlignment="1">
      <alignment horizontal="left" vertical="center" indent="2"/>
    </xf>
    <xf numFmtId="49" fontId="3" fillId="3" borderId="17" xfId="0" applyNumberFormat="1" applyFont="1" applyFill="1" applyBorder="1" applyAlignment="1">
      <alignment horizontal="center"/>
    </xf>
    <xf numFmtId="49" fontId="3" fillId="0" borderId="25" xfId="0" applyNumberFormat="1" applyFont="1" applyBorder="1" applyAlignment="1">
      <alignment horizontal="center"/>
    </xf>
    <xf numFmtId="49" fontId="3" fillId="0" borderId="1" xfId="0" applyNumberFormat="1" applyFont="1" applyBorder="1" applyAlignment="1">
      <alignment horizontal="center"/>
    </xf>
    <xf numFmtId="49" fontId="19" fillId="0" borderId="4" xfId="0" applyNumberFormat="1" applyFont="1" applyFill="1" applyBorder="1" applyAlignment="1">
      <alignment horizontal="center"/>
    </xf>
    <xf numFmtId="0" fontId="3" fillId="3" borderId="6" xfId="0" applyFont="1" applyFill="1" applyBorder="1" applyAlignment="1">
      <alignment horizontal="left" vertical="center" wrapText="1" indent="2"/>
    </xf>
    <xf numFmtId="0" fontId="3" fillId="3" borderId="6" xfId="0" applyFont="1" applyFill="1" applyBorder="1" applyAlignment="1">
      <alignment horizontal="left" vertical="center" indent="2"/>
    </xf>
    <xf numFmtId="0" fontId="3" fillId="3" borderId="19" xfId="0" applyFont="1" applyFill="1" applyBorder="1" applyAlignment="1">
      <alignment horizontal="left" vertical="center" indent="2"/>
    </xf>
    <xf numFmtId="49" fontId="3" fillId="3" borderId="42" xfId="0" applyNumberFormat="1" applyFont="1" applyFill="1" applyBorder="1" applyAlignment="1">
      <alignment horizontal="center"/>
    </xf>
    <xf numFmtId="0" fontId="3" fillId="3" borderId="14" xfId="0" applyNumberFormat="1" applyFont="1" applyFill="1" applyBorder="1" applyAlignment="1">
      <alignment horizontal="center"/>
    </xf>
    <xf numFmtId="49" fontId="19" fillId="0" borderId="13" xfId="0" applyNumberFormat="1" applyFont="1" applyBorder="1" applyAlignment="1">
      <alignment horizontal="center"/>
    </xf>
    <xf numFmtId="49" fontId="3" fillId="3" borderId="36" xfId="0" applyNumberFormat="1" applyFont="1" applyFill="1" applyBorder="1" applyAlignment="1">
      <alignment horizontal="center"/>
    </xf>
    <xf numFmtId="49" fontId="3" fillId="3" borderId="37" xfId="0" applyNumberFormat="1" applyFont="1" applyFill="1" applyBorder="1" applyAlignment="1">
      <alignment horizontal="center"/>
    </xf>
    <xf numFmtId="49" fontId="3" fillId="2" borderId="23" xfId="0" applyNumberFormat="1" applyFont="1" applyFill="1" applyBorder="1" applyAlignment="1">
      <alignment horizontal="center"/>
    </xf>
    <xf numFmtId="49" fontId="3" fillId="2" borderId="21" xfId="0" applyNumberFormat="1" applyFont="1" applyFill="1" applyBorder="1" applyAlignment="1">
      <alignment horizontal="center"/>
    </xf>
    <xf numFmtId="49" fontId="3" fillId="2" borderId="60" xfId="0" applyNumberFormat="1" applyFont="1" applyFill="1" applyBorder="1" applyAlignment="1">
      <alignment horizontal="center"/>
    </xf>
    <xf numFmtId="49" fontId="3" fillId="2" borderId="58" xfId="0" applyNumberFormat="1" applyFont="1" applyFill="1" applyBorder="1" applyAlignment="1">
      <alignment horizontal="center"/>
    </xf>
    <xf numFmtId="4" fontId="3" fillId="0" borderId="13" xfId="0" applyNumberFormat="1" applyFont="1" applyBorder="1" applyAlignment="1" applyProtection="1">
      <alignment horizontal="center"/>
      <protection locked="0"/>
    </xf>
    <xf numFmtId="4" fontId="3" fillId="0" borderId="1" xfId="0" applyNumberFormat="1" applyFont="1" applyBorder="1" applyAlignment="1" applyProtection="1">
      <alignment horizontal="center"/>
      <protection locked="0"/>
    </xf>
    <xf numFmtId="4" fontId="3" fillId="0" borderId="4" xfId="0" applyNumberFormat="1" applyFont="1" applyBorder="1" applyAlignment="1" applyProtection="1">
      <alignment horizontal="center"/>
      <protection locked="0"/>
    </xf>
    <xf numFmtId="0" fontId="3" fillId="0" borderId="6" xfId="0" applyFont="1" applyBorder="1"/>
    <xf numFmtId="0" fontId="3" fillId="0" borderId="14" xfId="0" applyFont="1" applyBorder="1"/>
    <xf numFmtId="0" fontId="3" fillId="0" borderId="15"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5" fillId="0" borderId="2" xfId="0" applyFont="1" applyBorder="1" applyAlignment="1">
      <alignment horizontal="center" vertical="top"/>
    </xf>
    <xf numFmtId="0" fontId="21" fillId="0" borderId="13" xfId="0" applyFont="1" applyBorder="1" applyAlignment="1">
      <alignment horizontal="center" vertical="center" wrapText="1"/>
    </xf>
    <xf numFmtId="0" fontId="21" fillId="0" borderId="4"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24" xfId="0" applyFont="1" applyBorder="1" applyAlignment="1">
      <alignment horizontal="left" vertical="center" wrapText="1" indent="1"/>
    </xf>
    <xf numFmtId="0" fontId="3" fillId="0" borderId="14" xfId="0" applyFont="1" applyBorder="1" applyAlignment="1">
      <alignment horizontal="left" vertical="center" indent="2"/>
    </xf>
    <xf numFmtId="0" fontId="3" fillId="0" borderId="15" xfId="0" applyFont="1" applyBorder="1" applyAlignment="1">
      <alignment horizontal="left" vertical="center" indent="2"/>
    </xf>
    <xf numFmtId="0" fontId="3" fillId="0" borderId="18" xfId="0" applyFont="1" applyBorder="1" applyAlignment="1">
      <alignment horizontal="left" vertical="center" indent="2"/>
    </xf>
    <xf numFmtId="49" fontId="3" fillId="0" borderId="49" xfId="0" applyNumberFormat="1" applyFont="1" applyBorder="1" applyAlignment="1">
      <alignment horizontal="center"/>
    </xf>
    <xf numFmtId="49" fontId="3" fillId="0" borderId="39" xfId="0" applyNumberFormat="1" applyFont="1" applyBorder="1" applyAlignment="1">
      <alignment horizontal="center"/>
    </xf>
    <xf numFmtId="49" fontId="18" fillId="5" borderId="16" xfId="0" applyNumberFormat="1" applyFont="1" applyFill="1" applyBorder="1" applyAlignment="1">
      <alignment horizontal="center"/>
    </xf>
    <xf numFmtId="49" fontId="18" fillId="5" borderId="8" xfId="0" applyNumberFormat="1" applyFont="1" applyFill="1" applyBorder="1" applyAlignment="1">
      <alignment horizontal="center"/>
    </xf>
    <xf numFmtId="0" fontId="14" fillId="5" borderId="4" xfId="0" applyFont="1" applyFill="1" applyBorder="1" applyAlignment="1">
      <alignment vertical="center"/>
    </xf>
    <xf numFmtId="0" fontId="14" fillId="5" borderId="8" xfId="0" applyFont="1" applyFill="1" applyBorder="1" applyAlignment="1">
      <alignment vertical="center"/>
    </xf>
    <xf numFmtId="0" fontId="14" fillId="5" borderId="13" xfId="0" applyFont="1" applyFill="1" applyBorder="1" applyAlignment="1">
      <alignment vertical="center"/>
    </xf>
    <xf numFmtId="3" fontId="3" fillId="4" borderId="8" xfId="0" applyNumberFormat="1" applyFont="1" applyFill="1" applyBorder="1" applyAlignment="1">
      <alignment horizontal="center"/>
    </xf>
    <xf numFmtId="3" fontId="3" fillId="4" borderId="9" xfId="0" applyNumberFormat="1" applyFont="1" applyFill="1" applyBorder="1" applyAlignment="1">
      <alignment horizont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5" xfId="0" applyFont="1" applyBorder="1" applyAlignment="1">
      <alignment vertical="center" wrapText="1"/>
    </xf>
    <xf numFmtId="3" fontId="14" fillId="5" borderId="15" xfId="0" applyNumberFormat="1" applyFont="1" applyFill="1" applyBorder="1" applyAlignment="1">
      <alignment horizontal="center"/>
    </xf>
    <xf numFmtId="3" fontId="14" fillId="5" borderId="18" xfId="0" applyNumberFormat="1" applyFont="1" applyFill="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24" xfId="0" applyNumberFormat="1" applyFont="1" applyBorder="1" applyAlignment="1">
      <alignment horizontal="center"/>
    </xf>
    <xf numFmtId="49" fontId="0" fillId="0" borderId="16" xfId="0" applyNumberFormat="1" applyBorder="1" applyAlignment="1">
      <alignment horizontal="center"/>
    </xf>
    <xf numFmtId="49" fontId="0" fillId="0" borderId="8" xfId="0" applyNumberFormat="1" applyBorder="1" applyAlignment="1">
      <alignment horizontal="center"/>
    </xf>
    <xf numFmtId="49" fontId="0" fillId="0" borderId="9" xfId="0" applyNumberFormat="1" applyBorder="1" applyAlignment="1">
      <alignment horizontal="center"/>
    </xf>
    <xf numFmtId="49" fontId="11" fillId="0" borderId="2" xfId="0" applyNumberFormat="1" applyFont="1" applyBorder="1"/>
    <xf numFmtId="49" fontId="0" fillId="0" borderId="2" xfId="0" applyNumberFormat="1" applyBorder="1"/>
    <xf numFmtId="0" fontId="2" fillId="0" borderId="0" xfId="0" applyFont="1" applyAlignment="1">
      <alignment horizontal="right" vertical="top" wrapText="1"/>
    </xf>
    <xf numFmtId="49" fontId="1" fillId="0" borderId="2" xfId="0" applyNumberFormat="1" applyFont="1" applyBorder="1"/>
    <xf numFmtId="0" fontId="2" fillId="0" borderId="6" xfId="0" applyFont="1" applyBorder="1" applyAlignment="1">
      <alignment horizontal="center" vertical="top"/>
    </xf>
    <xf numFmtId="0" fontId="0" fillId="0" borderId="0" xfId="0"/>
    <xf numFmtId="0" fontId="4" fillId="0" borderId="6" xfId="0" applyFont="1" applyBorder="1" applyAlignment="1">
      <alignment horizontal="center" vertical="top"/>
    </xf>
    <xf numFmtId="0" fontId="0" fillId="0" borderId="6" xfId="0" applyBorder="1" applyAlignment="1">
      <alignment horizontal="center" vertical="top"/>
    </xf>
    <xf numFmtId="0" fontId="9" fillId="0" borderId="8" xfId="0" applyFont="1" applyBorder="1" applyAlignment="1">
      <alignment horizontal="center" vertical="center"/>
    </xf>
    <xf numFmtId="0" fontId="9" fillId="0" borderId="15" xfId="0"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0" fontId="0" fillId="0" borderId="0" xfId="0" applyAlignment="1">
      <alignment horizontal="right" indent="1"/>
    </xf>
    <xf numFmtId="0" fontId="0" fillId="0" borderId="29" xfId="0" applyBorder="1" applyAlignment="1">
      <alignment horizontal="right" indent="1"/>
    </xf>
    <xf numFmtId="49" fontId="7" fillId="0" borderId="2" xfId="0" applyNumberFormat="1" applyFont="1" applyBorder="1"/>
    <xf numFmtId="0" fontId="6" fillId="0" borderId="0" xfId="0" applyFont="1" applyAlignment="1">
      <alignment horizontal="right"/>
    </xf>
    <xf numFmtId="49" fontId="11" fillId="0" borderId="2" xfId="0" applyNumberFormat="1" applyFont="1" applyBorder="1" applyAlignment="1">
      <alignment horizontal="center" wrapText="1"/>
    </xf>
    <xf numFmtId="49" fontId="0" fillId="0" borderId="2" xfId="0" applyNumberFormat="1" applyBorder="1" applyAlignment="1">
      <alignment horizontal="center" wrapTex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49" fontId="1" fillId="0" borderId="0" xfId="0" applyNumberFormat="1" applyFont="1" applyBorder="1" applyAlignment="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1" fillId="0" borderId="0" xfId="0" applyFont="1" applyAlignment="1">
      <alignment horizontal="right" indent="1"/>
    </xf>
    <xf numFmtId="0" fontId="11" fillId="0" borderId="29" xfId="0" applyFont="1" applyBorder="1" applyAlignment="1">
      <alignment horizontal="right" indent="1"/>
    </xf>
    <xf numFmtId="0" fontId="11" fillId="0" borderId="0" xfId="0" applyFont="1" applyFill="1" applyBorder="1" applyAlignment="1">
      <alignment horizontal="right" indent="1"/>
    </xf>
    <xf numFmtId="0" fontId="11" fillId="0" borderId="29" xfId="0" applyFont="1" applyFill="1" applyBorder="1" applyAlignment="1">
      <alignment horizontal="right" indent="1"/>
    </xf>
    <xf numFmtId="0" fontId="3" fillId="0" borderId="4" xfId="0" applyFont="1" applyBorder="1" applyAlignment="1">
      <alignment horizontal="center"/>
    </xf>
    <xf numFmtId="0" fontId="3" fillId="0" borderId="8" xfId="0" applyFont="1" applyBorder="1" applyAlignment="1">
      <alignment horizontal="center"/>
    </xf>
    <xf numFmtId="49" fontId="3" fillId="0" borderId="1" xfId="0" applyNumberFormat="1" applyFont="1" applyBorder="1"/>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right"/>
    </xf>
    <xf numFmtId="0" fontId="3" fillId="0" borderId="6" xfId="0" applyFont="1" applyBorder="1" applyAlignment="1">
      <alignment horizontal="right"/>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4" fontId="3" fillId="0" borderId="39" xfId="0" applyNumberFormat="1" applyFont="1" applyBorder="1" applyAlignment="1">
      <alignment horizontal="center"/>
    </xf>
    <xf numFmtId="0" fontId="3" fillId="0" borderId="4" xfId="0" applyFont="1" applyBorder="1" applyAlignment="1">
      <alignment vertical="center"/>
    </xf>
    <xf numFmtId="0" fontId="3" fillId="0" borderId="8" xfId="0" applyFont="1" applyBorder="1" applyAlignment="1">
      <alignment vertical="center"/>
    </xf>
    <xf numFmtId="0" fontId="3" fillId="0" borderId="13" xfId="0" applyFont="1" applyBorder="1" applyAlignment="1">
      <alignment vertical="center"/>
    </xf>
    <xf numFmtId="49" fontId="3" fillId="5" borderId="8" xfId="0" applyNumberFormat="1" applyFont="1" applyFill="1" applyBorder="1" applyAlignment="1">
      <alignment horizontal="center"/>
    </xf>
    <xf numFmtId="49" fontId="3" fillId="5" borderId="13" xfId="0" applyNumberFormat="1" applyFont="1" applyFill="1" applyBorder="1" applyAlignment="1">
      <alignment horizontal="center"/>
    </xf>
    <xf numFmtId="49" fontId="3" fillId="5" borderId="4" xfId="0" applyNumberFormat="1" applyFont="1" applyFill="1" applyBorder="1" applyAlignment="1">
      <alignment horizontal="center"/>
    </xf>
    <xf numFmtId="49" fontId="3" fillId="0" borderId="50" xfId="0" applyNumberFormat="1" applyFont="1" applyBorder="1" applyAlignment="1">
      <alignment horizontal="center"/>
    </xf>
    <xf numFmtId="49" fontId="3" fillId="0" borderId="51" xfId="0" applyNumberFormat="1" applyFont="1" applyBorder="1" applyAlignment="1">
      <alignment horizontal="center"/>
    </xf>
    <xf numFmtId="4" fontId="3" fillId="5" borderId="8" xfId="0" applyNumberFormat="1" applyFont="1" applyFill="1" applyBorder="1" applyAlignment="1">
      <alignment horizontal="center"/>
    </xf>
    <xf numFmtId="0" fontId="3" fillId="4" borderId="13" xfId="0" applyFont="1" applyFill="1" applyBorder="1" applyAlignment="1">
      <alignment horizontal="center"/>
    </xf>
    <xf numFmtId="0" fontId="3" fillId="4" borderId="4" xfId="0" applyFont="1" applyFill="1" applyBorder="1" applyAlignment="1">
      <alignment horizontal="center"/>
    </xf>
    <xf numFmtId="3" fontId="3" fillId="0" borderId="39" xfId="0" applyNumberFormat="1" applyFont="1" applyBorder="1" applyAlignment="1">
      <alignment horizontal="center"/>
    </xf>
    <xf numFmtId="3" fontId="3" fillId="0" borderId="52" xfId="0" applyNumberFormat="1" applyFont="1" applyBorder="1" applyAlignment="1">
      <alignment horizontal="center"/>
    </xf>
    <xf numFmtId="3" fontId="3" fillId="5" borderId="8" xfId="0" applyNumberFormat="1" applyFont="1" applyFill="1" applyBorder="1" applyAlignment="1">
      <alignment horizontal="center"/>
    </xf>
    <xf numFmtId="3" fontId="3" fillId="5" borderId="9" xfId="0" applyNumberFormat="1" applyFont="1" applyFill="1" applyBorder="1" applyAlignment="1">
      <alignment horizontal="center"/>
    </xf>
    <xf numFmtId="0" fontId="3" fillId="0" borderId="1"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 xfId="0" applyFont="1" applyBorder="1" applyAlignment="1">
      <alignment horizontal="left" vertical="center" wrapText="1" indent="2"/>
    </xf>
    <xf numFmtId="0" fontId="3" fillId="0" borderId="20" xfId="0" applyFont="1" applyBorder="1" applyAlignment="1">
      <alignment horizontal="left" vertical="center" wrapText="1" indent="2"/>
    </xf>
    <xf numFmtId="49" fontId="22" fillId="0" borderId="13" xfId="0" applyNumberFormat="1" applyFont="1" applyBorder="1" applyAlignment="1">
      <alignment horizontal="center"/>
    </xf>
    <xf numFmtId="49" fontId="22" fillId="0" borderId="4" xfId="0" applyNumberFormat="1" applyFont="1" applyBorder="1" applyAlignment="1">
      <alignment horizontal="center"/>
    </xf>
    <xf numFmtId="4" fontId="3" fillId="4" borderId="8" xfId="0" applyNumberFormat="1" applyFont="1" applyFill="1" applyBorder="1" applyAlignment="1" applyProtection="1">
      <alignment horizontal="center"/>
      <protection locked="0"/>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5" xfId="0" applyFont="1" applyBorder="1" applyAlignment="1">
      <alignment horizontal="left" vertical="center" wrapText="1" indent="1"/>
    </xf>
    <xf numFmtId="49" fontId="3" fillId="0" borderId="6" xfId="0" applyNumberFormat="1" applyFont="1" applyBorder="1" applyAlignment="1">
      <alignment horizontal="center"/>
    </xf>
    <xf numFmtId="49" fontId="3" fillId="0" borderId="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49" fontId="3" fillId="0" borderId="33" xfId="0" applyNumberFormat="1" applyFont="1" applyBorder="1" applyAlignment="1">
      <alignment horizontal="center"/>
    </xf>
    <xf numFmtId="49" fontId="3" fillId="0" borderId="34" xfId="0" applyNumberFormat="1" applyFont="1" applyBorder="1" applyAlignment="1">
      <alignment horizontal="center"/>
    </xf>
    <xf numFmtId="0" fontId="3" fillId="4" borderId="1" xfId="0" applyFont="1" applyFill="1" applyBorder="1" applyAlignment="1">
      <alignment horizontal="left" vertical="center" indent="1" shrinkToFit="1"/>
    </xf>
    <xf numFmtId="0" fontId="3" fillId="4" borderId="24" xfId="0" applyFont="1" applyFill="1" applyBorder="1" applyAlignment="1">
      <alignment horizontal="left" vertical="center" indent="1" shrinkToFit="1"/>
    </xf>
    <xf numFmtId="49" fontId="3" fillId="0" borderId="35" xfId="0" applyNumberFormat="1" applyFont="1" applyBorder="1" applyAlignment="1">
      <alignment horizontal="center"/>
    </xf>
    <xf numFmtId="0" fontId="3" fillId="0" borderId="18" xfId="0" applyFont="1" applyBorder="1" applyAlignment="1">
      <alignment horizontal="left" vertical="center" wrapText="1" indent="2"/>
    </xf>
    <xf numFmtId="49" fontId="14" fillId="5" borderId="5" xfId="0" applyNumberFormat="1" applyFont="1" applyFill="1" applyBorder="1" applyAlignment="1">
      <alignment horizontal="center"/>
    </xf>
    <xf numFmtId="49" fontId="14" fillId="5" borderId="14" xfId="0" applyNumberFormat="1" applyFont="1" applyFill="1" applyBorder="1" applyAlignment="1">
      <alignment horizontal="center"/>
    </xf>
    <xf numFmtId="0" fontId="14" fillId="5" borderId="14" xfId="0" applyFont="1" applyFill="1" applyBorder="1" applyAlignment="1">
      <alignment vertical="center" wrapText="1"/>
    </xf>
    <xf numFmtId="0" fontId="14" fillId="5" borderId="15" xfId="0" applyFont="1" applyFill="1" applyBorder="1" applyAlignment="1">
      <alignment vertical="center" wrapText="1"/>
    </xf>
    <xf numFmtId="0" fontId="14" fillId="5" borderId="5" xfId="0" applyFont="1" applyFill="1" applyBorder="1" applyAlignment="1">
      <alignment vertical="center" wrapText="1"/>
    </xf>
    <xf numFmtId="49" fontId="14" fillId="5" borderId="42" xfId="0" applyNumberFormat="1" applyFont="1" applyFill="1" applyBorder="1" applyAlignment="1">
      <alignment horizontal="center"/>
    </xf>
    <xf numFmtId="49" fontId="14" fillId="5" borderId="15" xfId="0" applyNumberFormat="1" applyFont="1" applyFill="1" applyBorder="1" applyAlignment="1">
      <alignment horizontal="center"/>
    </xf>
    <xf numFmtId="3" fontId="3" fillId="2" borderId="60" xfId="0" applyNumberFormat="1" applyFont="1" applyFill="1" applyBorder="1" applyAlignment="1">
      <alignment horizontal="center"/>
    </xf>
    <xf numFmtId="3" fontId="3" fillId="2" borderId="57" xfId="0" applyNumberFormat="1" applyFont="1" applyFill="1" applyBorder="1" applyAlignment="1">
      <alignment horizontal="center"/>
    </xf>
    <xf numFmtId="3" fontId="3" fillId="2" borderId="59" xfId="0" applyNumberFormat="1" applyFont="1" applyFill="1" applyBorder="1" applyAlignment="1">
      <alignment horizontal="center"/>
    </xf>
    <xf numFmtId="4" fontId="14" fillId="4" borderId="46" xfId="0" applyNumberFormat="1" applyFont="1" applyFill="1" applyBorder="1" applyAlignment="1">
      <alignment horizontal="center"/>
    </xf>
    <xf numFmtId="4" fontId="14" fillId="4" borderId="53" xfId="0" applyNumberFormat="1" applyFont="1" applyFill="1" applyBorder="1" applyAlignment="1">
      <alignment horizontal="center"/>
    </xf>
    <xf numFmtId="4" fontId="14" fillId="4" borderId="47" xfId="0" applyNumberFormat="1" applyFont="1" applyFill="1" applyBorder="1" applyAlignment="1">
      <alignment horizontal="center"/>
    </xf>
    <xf numFmtId="3" fontId="14" fillId="4" borderId="46" xfId="0" applyNumberFormat="1" applyFont="1" applyFill="1" applyBorder="1" applyAlignment="1">
      <alignment horizontal="center"/>
    </xf>
    <xf numFmtId="3" fontId="14" fillId="4" borderId="53" xfId="0" applyNumberFormat="1" applyFont="1" applyFill="1" applyBorder="1" applyAlignment="1">
      <alignment horizontal="center"/>
    </xf>
    <xf numFmtId="3" fontId="14" fillId="4" borderId="55" xfId="0" applyNumberFormat="1" applyFont="1" applyFill="1" applyBorder="1" applyAlignment="1">
      <alignment horizontal="center"/>
    </xf>
    <xf numFmtId="0" fontId="3" fillId="2" borderId="57" xfId="0" applyFont="1" applyFill="1" applyBorder="1" applyAlignment="1">
      <alignment horizontal="left" vertical="center" wrapText="1" indent="1"/>
    </xf>
    <xf numFmtId="0" fontId="3" fillId="2" borderId="59" xfId="0" applyFont="1" applyFill="1" applyBorder="1" applyAlignment="1">
      <alignment horizontal="left" vertical="center" wrapText="1" indent="1"/>
    </xf>
    <xf numFmtId="49" fontId="3" fillId="2" borderId="56" xfId="0" applyNumberFormat="1" applyFont="1" applyFill="1" applyBorder="1" applyAlignment="1">
      <alignment horizontal="center"/>
    </xf>
    <xf numFmtId="49" fontId="3" fillId="2" borderId="57" xfId="0" applyNumberFormat="1" applyFont="1" applyFill="1" applyBorder="1" applyAlignment="1">
      <alignment horizontal="center"/>
    </xf>
    <xf numFmtId="49" fontId="19" fillId="2" borderId="58" xfId="0" applyNumberFormat="1" applyFont="1" applyFill="1" applyBorder="1" applyAlignment="1">
      <alignment horizontal="center"/>
    </xf>
    <xf numFmtId="4" fontId="3" fillId="2" borderId="60" xfId="0" applyNumberFormat="1" applyFont="1" applyFill="1" applyBorder="1" applyAlignment="1">
      <alignment horizontal="center"/>
    </xf>
    <xf numFmtId="4" fontId="3" fillId="2" borderId="57" xfId="0" applyNumberFormat="1" applyFont="1" applyFill="1" applyBorder="1" applyAlignment="1">
      <alignment horizontal="center"/>
    </xf>
    <xf numFmtId="4" fontId="3" fillId="2" borderId="58" xfId="0" applyNumberFormat="1" applyFont="1" applyFill="1" applyBorder="1" applyAlignment="1">
      <alignment horizontal="center"/>
    </xf>
    <xf numFmtId="0" fontId="14" fillId="4" borderId="54" xfId="0" applyFont="1" applyFill="1" applyBorder="1" applyAlignment="1">
      <alignment vertical="center" wrapText="1"/>
    </xf>
    <xf numFmtId="0" fontId="14" fillId="4" borderId="53" xfId="0" applyFont="1" applyFill="1" applyBorder="1" applyAlignment="1">
      <alignment vertical="center" wrapText="1"/>
    </xf>
    <xf numFmtId="0" fontId="14" fillId="4" borderId="55" xfId="0" applyFont="1" applyFill="1" applyBorder="1" applyAlignment="1">
      <alignment vertical="center" wrapText="1"/>
    </xf>
    <xf numFmtId="0" fontId="14" fillId="4" borderId="55" xfId="0" applyNumberFormat="1" applyFont="1" applyFill="1" applyBorder="1" applyAlignment="1">
      <alignment horizontal="center"/>
    </xf>
    <xf numFmtId="49" fontId="19" fillId="2" borderId="7" xfId="0" applyNumberFormat="1" applyFont="1" applyFill="1" applyBorder="1" applyAlignment="1">
      <alignment horizontal="center"/>
    </xf>
    <xf numFmtId="49" fontId="19" fillId="3" borderId="7" xfId="0" applyNumberFormat="1" applyFont="1" applyFill="1" applyBorder="1" applyAlignment="1">
      <alignment horizontal="center"/>
    </xf>
    <xf numFmtId="4" fontId="3" fillId="0" borderId="0" xfId="0" applyNumberFormat="1" applyFont="1" applyAlignment="1">
      <alignment horizontal="center"/>
    </xf>
    <xf numFmtId="0" fontId="3" fillId="0" borderId="0" xfId="0" applyFont="1" applyAlignment="1">
      <alignment horizontal="center"/>
    </xf>
    <xf numFmtId="0" fontId="19" fillId="3" borderId="7" xfId="0" applyNumberFormat="1" applyFont="1" applyFill="1" applyBorder="1" applyAlignment="1">
      <alignment horizontal="center"/>
    </xf>
    <xf numFmtId="0" fontId="19" fillId="2" borderId="7" xfId="0" applyNumberFormat="1" applyFont="1" applyFill="1" applyBorder="1" applyAlignment="1">
      <alignment horizontal="center"/>
    </xf>
    <xf numFmtId="0" fontId="3" fillId="0" borderId="7" xfId="0" applyNumberFormat="1" applyFont="1" applyFill="1" applyBorder="1" applyAlignment="1">
      <alignment horizontal="center"/>
    </xf>
    <xf numFmtId="0" fontId="3" fillId="3" borderId="7" xfId="0" applyNumberFormat="1" applyFont="1" applyFill="1" applyBorder="1" applyAlignment="1">
      <alignment horizontal="center"/>
    </xf>
    <xf numFmtId="0" fontId="3" fillId="2" borderId="58" xfId="0" applyNumberFormat="1" applyFont="1" applyFill="1" applyBorder="1" applyAlignment="1">
      <alignment horizontal="center"/>
    </xf>
    <xf numFmtId="49" fontId="3" fillId="2" borderId="27" xfId="0" applyNumberFormat="1" applyFont="1" applyFill="1" applyBorder="1" applyAlignment="1">
      <alignment horizontal="center"/>
    </xf>
    <xf numFmtId="4" fontId="3" fillId="2" borderId="27" xfId="0" applyNumberFormat="1" applyFont="1" applyFill="1" applyBorder="1" applyAlignment="1">
      <alignment horizontal="center"/>
    </xf>
    <xf numFmtId="3" fontId="3" fillId="2" borderId="27" xfId="0" applyNumberFormat="1" applyFont="1" applyFill="1" applyBorder="1" applyAlignment="1">
      <alignment horizontal="center"/>
    </xf>
    <xf numFmtId="3" fontId="3" fillId="2" borderId="28" xfId="0" applyNumberFormat="1" applyFont="1" applyFill="1" applyBorder="1" applyAlignment="1">
      <alignment horizontal="center"/>
    </xf>
    <xf numFmtId="49" fontId="3" fillId="0" borderId="5" xfId="0" applyNumberFormat="1" applyFont="1" applyFill="1" applyBorder="1" applyAlignment="1">
      <alignment horizontal="center"/>
    </xf>
    <xf numFmtId="49" fontId="3" fillId="0" borderId="6" xfId="0" applyNumberFormat="1" applyFont="1" applyFill="1" applyBorder="1" applyAlignment="1">
      <alignment horizontal="center"/>
    </xf>
    <xf numFmtId="49" fontId="3" fillId="0" borderId="14" xfId="0" applyNumberFormat="1" applyFont="1" applyFill="1" applyBorder="1" applyAlignment="1">
      <alignment horizontal="center"/>
    </xf>
    <xf numFmtId="0" fontId="3" fillId="0" borderId="6" xfId="0" applyFont="1" applyFill="1" applyBorder="1" applyAlignment="1">
      <alignment horizontal="left" vertical="center" wrapText="1" indent="1"/>
    </xf>
    <xf numFmtId="0" fontId="3" fillId="0" borderId="19" xfId="0" applyFont="1" applyFill="1" applyBorder="1" applyAlignment="1">
      <alignment horizontal="left" vertical="center" wrapText="1" indent="1"/>
    </xf>
    <xf numFmtId="49" fontId="11" fillId="0" borderId="0" xfId="0" applyNumberFormat="1" applyFont="1" applyAlignment="1">
      <alignment horizontal="left"/>
    </xf>
    <xf numFmtId="49" fontId="11" fillId="0" borderId="2" xfId="0" applyNumberFormat="1" applyFont="1" applyBorder="1" applyAlignment="1">
      <alignment horizontal="center"/>
    </xf>
    <xf numFmtId="0" fontId="1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0" fontId="5" fillId="0" borderId="0" xfId="0" applyFont="1" applyFill="1" applyBorder="1" applyAlignment="1">
      <alignment horizontal="center" vertical="top" wrapText="1"/>
    </xf>
    <xf numFmtId="0" fontId="18" fillId="0" borderId="15"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24" xfId="0" applyFont="1" applyBorder="1" applyAlignment="1">
      <alignment horizontal="left"/>
    </xf>
    <xf numFmtId="0" fontId="18" fillId="0" borderId="26" xfId="0" applyFont="1" applyBorder="1" applyAlignment="1">
      <alignment horizontal="center"/>
    </xf>
    <xf numFmtId="0" fontId="18" fillId="0" borderId="27" xfId="0" applyFont="1" applyBorder="1" applyAlignment="1">
      <alignment horizontal="center"/>
    </xf>
    <xf numFmtId="0" fontId="3" fillId="0" borderId="27" xfId="0" applyFont="1" applyBorder="1" applyAlignment="1">
      <alignment horizontal="center"/>
    </xf>
    <xf numFmtId="4" fontId="3" fillId="0" borderId="27" xfId="0" applyNumberFormat="1" applyFont="1" applyBorder="1" applyAlignment="1">
      <alignment horizontal="center"/>
    </xf>
    <xf numFmtId="3" fontId="3" fillId="0" borderId="27" xfId="0" applyNumberFormat="1" applyFont="1" applyBorder="1" applyAlignment="1">
      <alignment horizontal="center"/>
    </xf>
    <xf numFmtId="3" fontId="3" fillId="0" borderId="28" xfId="0" applyNumberFormat="1" applyFont="1" applyBorder="1" applyAlignment="1">
      <alignment horizontal="center"/>
    </xf>
    <xf numFmtId="0" fontId="3" fillId="0" borderId="4" xfId="0" applyFont="1" applyBorder="1" applyAlignment="1">
      <alignment horizontal="left" wrapText="1" indent="1"/>
    </xf>
    <xf numFmtId="0" fontId="3" fillId="0" borderId="8" xfId="0" applyFont="1" applyBorder="1" applyAlignment="1">
      <alignment horizontal="left" indent="1"/>
    </xf>
    <xf numFmtId="0" fontId="3" fillId="0" borderId="13" xfId="0" applyFont="1" applyBorder="1" applyAlignment="1">
      <alignment horizontal="left" indent="1"/>
    </xf>
    <xf numFmtId="0" fontId="3" fillId="0" borderId="16" xfId="0" applyFont="1" applyBorder="1" applyAlignment="1">
      <alignment horizontal="center"/>
    </xf>
    <xf numFmtId="3" fontId="3" fillId="0" borderId="15" xfId="0" applyNumberFormat="1" applyFont="1" applyBorder="1" applyAlignment="1">
      <alignment horizontal="center"/>
    </xf>
    <xf numFmtId="3" fontId="3" fillId="0" borderId="18"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24" xfId="0" applyFont="1" applyBorder="1" applyAlignment="1">
      <alignment horizontal="left" vertical="top" wrapText="1" indent="1"/>
    </xf>
    <xf numFmtId="0" fontId="3" fillId="0" borderId="13" xfId="0" applyFont="1" applyBorder="1" applyAlignment="1">
      <alignment horizontal="left" wrapText="1" indent="1"/>
    </xf>
    <xf numFmtId="0" fontId="3" fillId="0" borderId="1" xfId="0" applyFont="1" applyBorder="1" applyAlignment="1">
      <alignment horizontal="left" wrapText="1" indent="1"/>
    </xf>
    <xf numFmtId="0" fontId="3" fillId="0" borderId="24" xfId="0" applyFont="1" applyBorder="1" applyAlignment="1">
      <alignment horizontal="left" wrapText="1" indent="1"/>
    </xf>
    <xf numFmtId="4" fontId="3" fillId="0" borderId="15" xfId="0" applyNumberFormat="1" applyFont="1" applyBorder="1" applyAlignment="1">
      <alignment horizontal="center"/>
    </xf>
    <xf numFmtId="0" fontId="3" fillId="0" borderId="4" xfId="0" applyFont="1" applyBorder="1" applyAlignment="1">
      <alignment horizontal="left" wrapText="1" indent="2"/>
    </xf>
    <xf numFmtId="0" fontId="3" fillId="0" borderId="8" xfId="0" applyFont="1" applyBorder="1" applyAlignment="1">
      <alignment horizontal="left" indent="2"/>
    </xf>
    <xf numFmtId="0" fontId="3" fillId="0" borderId="13" xfId="0" applyFont="1" applyBorder="1" applyAlignment="1">
      <alignment horizontal="left" indent="2"/>
    </xf>
    <xf numFmtId="0" fontId="3" fillId="0" borderId="4" xfId="0" applyFont="1" applyBorder="1" applyAlignment="1">
      <alignment horizontal="left" wrapText="1" indent="3"/>
    </xf>
    <xf numFmtId="0" fontId="3" fillId="0" borderId="8" xfId="0" applyFont="1" applyBorder="1" applyAlignment="1">
      <alignment horizontal="left" indent="3"/>
    </xf>
    <xf numFmtId="0" fontId="3" fillId="0" borderId="13" xfId="0" applyFont="1" applyBorder="1" applyAlignment="1">
      <alignment horizontal="left" indent="3"/>
    </xf>
    <xf numFmtId="0" fontId="3" fillId="0" borderId="4" xfId="0" applyFont="1" applyBorder="1" applyAlignment="1">
      <alignment horizontal="left" indent="3"/>
    </xf>
    <xf numFmtId="0" fontId="3" fillId="0" borderId="8" xfId="0" applyFont="1" applyBorder="1" applyAlignment="1">
      <alignment horizontal="left" wrapText="1" indent="2"/>
    </xf>
    <xf numFmtId="0" fontId="3" fillId="0" borderId="13" xfId="0" applyFont="1" applyBorder="1" applyAlignment="1">
      <alignment horizontal="left" wrapText="1" indent="2"/>
    </xf>
    <xf numFmtId="4" fontId="3" fillId="0" borderId="18" xfId="0" applyNumberFormat="1" applyFont="1" applyBorder="1" applyAlignment="1">
      <alignment horizontal="center"/>
    </xf>
    <xf numFmtId="0" fontId="3" fillId="0" borderId="13" xfId="0" applyFont="1" applyBorder="1" applyAlignment="1">
      <alignment horizontal="left" indent="2" shrinkToFit="1"/>
    </xf>
    <xf numFmtId="0" fontId="3" fillId="0" borderId="1" xfId="0" applyFont="1" applyBorder="1" applyAlignment="1">
      <alignment horizontal="left" indent="2" shrinkToFit="1"/>
    </xf>
    <xf numFmtId="0" fontId="3" fillId="0" borderId="24" xfId="0" applyFont="1" applyBorder="1" applyAlignment="1">
      <alignment horizontal="left" indent="2" shrinkToFit="1"/>
    </xf>
    <xf numFmtId="0" fontId="3" fillId="0" borderId="22" xfId="0" applyFont="1" applyBorder="1" applyAlignment="1">
      <alignment horizontal="center"/>
    </xf>
    <xf numFmtId="0" fontId="3" fillId="0" borderId="17" xfId="0" applyFont="1" applyBorder="1" applyAlignment="1">
      <alignment horizontal="left" wrapText="1" indent="3"/>
    </xf>
    <xf numFmtId="0" fontId="3" fillId="0" borderId="38" xfId="0" applyFont="1" applyBorder="1" applyAlignment="1">
      <alignment horizontal="left" indent="3"/>
    </xf>
    <xf numFmtId="0" fontId="3" fillId="0" borderId="7" xfId="0" applyFont="1" applyBorder="1" applyAlignment="1">
      <alignment horizontal="left" indent="3"/>
    </xf>
    <xf numFmtId="0" fontId="3" fillId="0" borderId="40" xfId="0" applyFont="1" applyBorder="1" applyAlignment="1">
      <alignment horizontal="center"/>
    </xf>
    <xf numFmtId="0" fontId="3" fillId="0" borderId="38" xfId="0" applyFont="1" applyBorder="1" applyAlignment="1">
      <alignment horizontal="center"/>
    </xf>
    <xf numFmtId="3" fontId="3" fillId="0" borderId="38" xfId="0" applyNumberFormat="1" applyFont="1" applyBorder="1" applyAlignment="1">
      <alignment horizontal="center"/>
    </xf>
    <xf numFmtId="3" fontId="3" fillId="0" borderId="22" xfId="0" applyNumberFormat="1" applyFont="1" applyBorder="1" applyAlignment="1">
      <alignment horizontal="center"/>
    </xf>
    <xf numFmtId="3" fontId="3" fillId="0" borderId="41" xfId="0" applyNumberFormat="1" applyFont="1" applyBorder="1" applyAlignment="1">
      <alignment horizontal="center"/>
    </xf>
    <xf numFmtId="0" fontId="3" fillId="0" borderId="17" xfId="0" applyFont="1" applyBorder="1" applyAlignment="1">
      <alignment horizontal="left" wrapText="1"/>
    </xf>
    <xf numFmtId="0" fontId="3" fillId="0" borderId="38" xfId="0" applyFont="1" applyBorder="1" applyAlignment="1">
      <alignment horizontal="left" wrapText="1"/>
    </xf>
    <xf numFmtId="0" fontId="3" fillId="0" borderId="7" xfId="0" applyFont="1" applyBorder="1" applyAlignment="1">
      <alignment horizontal="left" wrapText="1"/>
    </xf>
    <xf numFmtId="0" fontId="3" fillId="0" borderId="4" xfId="0" applyFont="1" applyBorder="1" applyAlignment="1">
      <alignment horizontal="left" wrapText="1"/>
    </xf>
    <xf numFmtId="0" fontId="3" fillId="0" borderId="8" xfId="0" applyFont="1" applyBorder="1" applyAlignment="1">
      <alignment horizontal="left" wrapText="1"/>
    </xf>
    <xf numFmtId="0" fontId="3" fillId="0" borderId="13" xfId="0" applyFont="1" applyBorder="1" applyAlignment="1">
      <alignment horizontal="left"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4" xfId="0" applyFont="1" applyBorder="1" applyAlignment="1">
      <alignment horizontal="left" wrapText="1" indent="4"/>
    </xf>
    <xf numFmtId="0" fontId="3" fillId="0" borderId="8" xfId="0" applyFont="1" applyBorder="1" applyAlignment="1">
      <alignment horizontal="left" wrapText="1" indent="4"/>
    </xf>
    <xf numFmtId="0" fontId="3" fillId="0" borderId="13" xfId="0" applyFont="1" applyBorder="1" applyAlignment="1">
      <alignment horizontal="left" wrapText="1" indent="4"/>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301"/>
  <sheetViews>
    <sheetView showGridLines="0" tabSelected="1" view="pageBreakPreview" zoomScaleNormal="100" zoomScaleSheetLayoutView="100" workbookViewId="0">
      <selection activeCell="AN30" sqref="AN30:AO30"/>
    </sheetView>
  </sheetViews>
  <sheetFormatPr defaultColWidth="2" defaultRowHeight="12.75" x14ac:dyDescent="0.2"/>
  <cols>
    <col min="37" max="37" width="6.83203125" customWidth="1"/>
    <col min="39" max="39" width="4.5" customWidth="1"/>
    <col min="41" max="41" width="18.6640625" customWidth="1"/>
    <col min="42" max="42" width="3.83203125" customWidth="1"/>
    <col min="43" max="43" width="4.1640625" customWidth="1"/>
    <col min="47" max="47" width="1.33203125" customWidth="1"/>
    <col min="48" max="48" width="2" hidden="1" customWidth="1"/>
    <col min="49" max="49" width="3.83203125" customWidth="1"/>
    <col min="50" max="50" width="2.83203125" customWidth="1"/>
    <col min="68" max="68" width="2.6640625" customWidth="1"/>
    <col min="69" max="69" width="0.1640625" customWidth="1"/>
    <col min="70" max="70" width="2.6640625" customWidth="1"/>
    <col min="75" max="75" width="0.33203125" customWidth="1"/>
    <col min="76" max="76" width="2.6640625" customWidth="1"/>
    <col min="77" max="77" width="13.83203125" bestFit="1" customWidth="1"/>
  </cols>
  <sheetData>
    <row r="1" spans="1:76" ht="15" customHeight="1" x14ac:dyDescent="0.2">
      <c r="A1" s="341" t="s">
        <v>184</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row>
    <row r="2" spans="1:76" ht="13.5" customHeight="1" x14ac:dyDescent="0.2">
      <c r="BC2" s="358" t="s">
        <v>51</v>
      </c>
      <c r="BD2" s="358"/>
      <c r="BE2" s="358"/>
      <c r="BF2" s="358"/>
      <c r="BG2" s="358"/>
      <c r="BH2" s="358"/>
      <c r="BI2" s="358"/>
      <c r="BJ2" s="358"/>
      <c r="BK2" s="358"/>
      <c r="BL2" s="358"/>
      <c r="BM2" s="358"/>
      <c r="BN2" s="358"/>
      <c r="BO2" s="358"/>
      <c r="BP2" s="358"/>
      <c r="BQ2" s="358"/>
      <c r="BR2" s="358"/>
      <c r="BS2" s="358"/>
      <c r="BT2" s="358"/>
      <c r="BU2" s="358"/>
      <c r="BV2" s="358"/>
      <c r="BW2" s="358"/>
      <c r="BX2" s="358"/>
    </row>
    <row r="3" spans="1:76" ht="13.5" customHeight="1" x14ac:dyDescent="0.2">
      <c r="BC3" s="359" t="s">
        <v>214</v>
      </c>
      <c r="BD3" s="360"/>
      <c r="BE3" s="360"/>
      <c r="BF3" s="360"/>
      <c r="BG3" s="360"/>
      <c r="BH3" s="360"/>
      <c r="BI3" s="360"/>
      <c r="BJ3" s="360"/>
      <c r="BK3" s="360"/>
      <c r="BL3" s="360"/>
      <c r="BM3" s="360"/>
      <c r="BN3" s="360"/>
      <c r="BO3" s="360"/>
      <c r="BP3" s="360"/>
      <c r="BQ3" s="360"/>
      <c r="BR3" s="360"/>
      <c r="BS3" s="360"/>
      <c r="BT3" s="360"/>
      <c r="BU3" s="360"/>
      <c r="BV3" s="360"/>
      <c r="BW3" s="360"/>
      <c r="BX3" s="360"/>
    </row>
    <row r="4" spans="1:76" ht="13.5" customHeight="1" x14ac:dyDescent="0.2">
      <c r="BC4" s="345" t="s">
        <v>52</v>
      </c>
      <c r="BD4" s="346"/>
      <c r="BE4" s="346"/>
      <c r="BF4" s="346"/>
      <c r="BG4" s="346"/>
      <c r="BH4" s="346"/>
      <c r="BI4" s="346"/>
      <c r="BJ4" s="346"/>
      <c r="BK4" s="346"/>
      <c r="BL4" s="346"/>
      <c r="BM4" s="346"/>
      <c r="BN4" s="346"/>
      <c r="BO4" s="346"/>
      <c r="BP4" s="346"/>
      <c r="BQ4" s="346"/>
      <c r="BR4" s="346"/>
      <c r="BS4" s="346"/>
      <c r="BT4" s="346"/>
      <c r="BU4" s="346"/>
      <c r="BV4" s="346"/>
      <c r="BW4" s="346"/>
      <c r="BX4" s="346"/>
    </row>
    <row r="5" spans="1:76" ht="38.25" customHeight="1" x14ac:dyDescent="0.2">
      <c r="AW5" s="361" t="s">
        <v>216</v>
      </c>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row>
    <row r="6" spans="1:76" ht="13.5" customHeight="1" x14ac:dyDescent="0.2">
      <c r="BC6" s="343" t="s">
        <v>182</v>
      </c>
      <c r="BD6" s="343"/>
      <c r="BE6" s="343"/>
      <c r="BF6" s="343"/>
      <c r="BG6" s="343"/>
      <c r="BH6" s="343"/>
      <c r="BI6" s="343"/>
      <c r="BJ6" s="343"/>
      <c r="BK6" s="343"/>
      <c r="BL6" s="343"/>
      <c r="BM6" s="343"/>
      <c r="BN6" s="343"/>
      <c r="BO6" s="343"/>
      <c r="BP6" s="343"/>
      <c r="BQ6" s="343"/>
      <c r="BR6" s="343"/>
      <c r="BS6" s="343"/>
      <c r="BT6" s="343"/>
      <c r="BU6" s="343"/>
      <c r="BV6" s="343"/>
      <c r="BW6" s="343"/>
      <c r="BX6" s="343"/>
    </row>
    <row r="7" spans="1:76" ht="13.5" customHeight="1" x14ac:dyDescent="0.2">
      <c r="BD7" s="340"/>
      <c r="BE7" s="340"/>
      <c r="BF7" s="340"/>
      <c r="BG7" s="340"/>
      <c r="BH7" s="340"/>
      <c r="BI7" s="340"/>
      <c r="BJ7" s="340"/>
      <c r="BK7" s="340"/>
      <c r="BL7" s="2"/>
      <c r="BM7" s="342" t="s">
        <v>215</v>
      </c>
      <c r="BN7" s="340"/>
      <c r="BO7" s="340"/>
      <c r="BP7" s="340"/>
      <c r="BQ7" s="340"/>
      <c r="BR7" s="340"/>
      <c r="BS7" s="340"/>
      <c r="BT7" s="340"/>
      <c r="BU7" s="340"/>
      <c r="BV7" s="340"/>
      <c r="BW7" s="340"/>
    </row>
    <row r="8" spans="1:76" ht="13.5" customHeight="1" x14ac:dyDescent="0.2">
      <c r="BD8" s="343" t="s">
        <v>53</v>
      </c>
      <c r="BE8" s="343"/>
      <c r="BF8" s="343"/>
      <c r="BG8" s="343"/>
      <c r="BH8" s="343"/>
      <c r="BI8" s="343"/>
      <c r="BJ8" s="343"/>
      <c r="BK8" s="343"/>
      <c r="BL8" s="1"/>
      <c r="BM8" s="343" t="s">
        <v>54</v>
      </c>
      <c r="BN8" s="343"/>
      <c r="BO8" s="343"/>
      <c r="BP8" s="343"/>
      <c r="BQ8" s="343"/>
      <c r="BR8" s="343"/>
      <c r="BS8" s="343"/>
      <c r="BT8" s="343"/>
      <c r="BU8" s="343"/>
      <c r="BV8" s="343"/>
      <c r="BW8" s="343"/>
    </row>
    <row r="9" spans="1:76" ht="11.25" customHeight="1" x14ac:dyDescent="0.2">
      <c r="BC9" t="s">
        <v>55</v>
      </c>
      <c r="BD9" s="342" t="s">
        <v>235</v>
      </c>
      <c r="BE9" s="340"/>
      <c r="BF9" t="s">
        <v>55</v>
      </c>
      <c r="BG9" s="342" t="s">
        <v>232</v>
      </c>
      <c r="BH9" s="340"/>
      <c r="BI9" s="340"/>
      <c r="BJ9" s="340"/>
      <c r="BK9" s="340"/>
      <c r="BL9" s="340"/>
      <c r="BM9" s="340"/>
      <c r="BN9" s="340"/>
      <c r="BO9" s="344">
        <v>20</v>
      </c>
      <c r="BP9" s="344"/>
      <c r="BQ9" s="342" t="s">
        <v>200</v>
      </c>
      <c r="BR9" s="340"/>
      <c r="BS9" t="s">
        <v>56</v>
      </c>
    </row>
    <row r="10" spans="1:76" ht="15" x14ac:dyDescent="0.25">
      <c r="AI10" s="4"/>
    </row>
    <row r="11" spans="1:76" ht="14.25" customHeight="1" x14ac:dyDescent="0.25">
      <c r="A11" s="355" t="s">
        <v>0</v>
      </c>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4"/>
      <c r="AZ11" s="354"/>
      <c r="BA11" s="3" t="s">
        <v>56</v>
      </c>
      <c r="BF11" s="3"/>
      <c r="BG11" s="3"/>
      <c r="BH11" s="3"/>
      <c r="BI11" s="3"/>
      <c r="BJ11" s="3"/>
      <c r="BK11" s="3"/>
      <c r="BL11" s="3"/>
      <c r="BM11" s="3"/>
      <c r="BN11" s="3"/>
      <c r="BO11" s="3"/>
      <c r="BP11" s="3"/>
      <c r="BQ11" s="347" t="s">
        <v>3</v>
      </c>
      <c r="BR11" s="347"/>
      <c r="BS11" s="347"/>
      <c r="BT11" s="347"/>
      <c r="BU11" s="347"/>
      <c r="BV11" s="347"/>
      <c r="BW11" s="347"/>
      <c r="BX11" s="347"/>
    </row>
    <row r="12" spans="1:76" ht="15.75" customHeight="1" thickBot="1" x14ac:dyDescent="0.25">
      <c r="X12" s="33" t="s">
        <v>249</v>
      </c>
      <c r="Y12" s="33"/>
      <c r="Z12" s="33"/>
      <c r="AA12" s="33"/>
      <c r="AB12" s="34"/>
      <c r="AC12" s="34"/>
      <c r="AD12" s="21" t="s">
        <v>250</v>
      </c>
      <c r="AF12" s="23"/>
      <c r="AG12" s="23"/>
      <c r="AH12" s="23"/>
      <c r="AI12" s="23"/>
      <c r="AJ12" s="23"/>
      <c r="AK12" s="23"/>
      <c r="AL12" s="23"/>
      <c r="AM12" s="23"/>
      <c r="AN12" s="23"/>
      <c r="AO12" s="23"/>
      <c r="AP12" s="32"/>
      <c r="AQ12" s="34"/>
      <c r="AR12" s="34"/>
      <c r="AS12" s="33" t="s">
        <v>1</v>
      </c>
      <c r="AT12" s="32"/>
      <c r="AU12" s="24"/>
      <c r="AV12" s="35" t="s">
        <v>186</v>
      </c>
      <c r="AW12" s="36" t="s">
        <v>251</v>
      </c>
      <c r="AX12" s="33" t="s">
        <v>2</v>
      </c>
      <c r="AY12" s="33"/>
      <c r="AZ12" s="33"/>
      <c r="BA12" s="33"/>
      <c r="BB12" s="33"/>
      <c r="BQ12" s="348"/>
      <c r="BR12" s="348"/>
      <c r="BS12" s="348"/>
      <c r="BT12" s="348"/>
      <c r="BU12" s="348"/>
      <c r="BV12" s="348"/>
      <c r="BW12" s="348"/>
      <c r="BX12" s="348"/>
    </row>
    <row r="13" spans="1:76" ht="15.75" x14ac:dyDescent="0.2">
      <c r="AE13" t="s">
        <v>14</v>
      </c>
      <c r="AG13" s="342" t="s">
        <v>235</v>
      </c>
      <c r="AH13" s="340"/>
      <c r="AI13" t="s">
        <v>55</v>
      </c>
      <c r="AJ13" s="342" t="s">
        <v>232</v>
      </c>
      <c r="AK13" s="340"/>
      <c r="AL13" s="340"/>
      <c r="AM13" s="340"/>
      <c r="AN13" s="340"/>
      <c r="AO13" s="340"/>
      <c r="AP13" s="340"/>
      <c r="AQ13" s="340"/>
      <c r="AR13" s="344">
        <v>20</v>
      </c>
      <c r="AS13" s="344"/>
      <c r="AT13" s="342" t="s">
        <v>200</v>
      </c>
      <c r="AU13" s="340"/>
      <c r="AV13" s="344" t="s">
        <v>15</v>
      </c>
      <c r="AW13" s="344"/>
      <c r="AX13" s="31">
        <v>2</v>
      </c>
      <c r="BF13" s="352" t="s">
        <v>4</v>
      </c>
      <c r="BG13" s="352"/>
      <c r="BH13" s="352"/>
      <c r="BI13" s="352"/>
      <c r="BJ13" s="352"/>
      <c r="BK13" s="352"/>
      <c r="BL13" s="352"/>
      <c r="BM13" s="352"/>
      <c r="BN13" s="352"/>
      <c r="BO13" s="352"/>
      <c r="BP13" s="353"/>
      <c r="BQ13" s="349"/>
      <c r="BR13" s="350"/>
      <c r="BS13" s="350"/>
      <c r="BT13" s="350"/>
      <c r="BU13" s="350"/>
      <c r="BV13" s="350"/>
      <c r="BW13" s="350"/>
      <c r="BX13" s="351"/>
    </row>
    <row r="14" spans="1:76" x14ac:dyDescent="0.2">
      <c r="A14" s="5" t="s">
        <v>12</v>
      </c>
      <c r="BF14" s="352" t="s">
        <v>5</v>
      </c>
      <c r="BG14" s="352"/>
      <c r="BH14" s="352"/>
      <c r="BI14" s="352"/>
      <c r="BJ14" s="352"/>
      <c r="BK14" s="352"/>
      <c r="BL14" s="352"/>
      <c r="BM14" s="352"/>
      <c r="BN14" s="352"/>
      <c r="BO14" s="352"/>
      <c r="BP14" s="353"/>
      <c r="BQ14" s="336"/>
      <c r="BR14" s="337"/>
      <c r="BS14" s="337"/>
      <c r="BT14" s="337"/>
      <c r="BU14" s="337"/>
      <c r="BV14" s="337"/>
      <c r="BW14" s="337"/>
      <c r="BX14" s="338"/>
    </row>
    <row r="15" spans="1:76" x14ac:dyDescent="0.2">
      <c r="A15" s="5" t="s">
        <v>11</v>
      </c>
      <c r="N15" s="339" t="s">
        <v>187</v>
      </c>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65" t="s">
        <v>6</v>
      </c>
      <c r="BG15" s="365"/>
      <c r="BH15" s="365"/>
      <c r="BI15" s="365"/>
      <c r="BJ15" s="365"/>
      <c r="BK15" s="365"/>
      <c r="BL15" s="365"/>
      <c r="BM15" s="365"/>
      <c r="BN15" s="365"/>
      <c r="BO15" s="365"/>
      <c r="BP15" s="366"/>
      <c r="BQ15" s="336"/>
      <c r="BR15" s="337"/>
      <c r="BS15" s="337"/>
      <c r="BT15" s="337"/>
      <c r="BU15" s="337"/>
      <c r="BV15" s="337"/>
      <c r="BW15" s="337"/>
      <c r="BX15" s="338"/>
    </row>
    <row r="16" spans="1:76" x14ac:dyDescent="0.2">
      <c r="BF16" s="367" t="s">
        <v>5</v>
      </c>
      <c r="BG16" s="367"/>
      <c r="BH16" s="367"/>
      <c r="BI16" s="367"/>
      <c r="BJ16" s="367"/>
      <c r="BK16" s="367"/>
      <c r="BL16" s="367"/>
      <c r="BM16" s="367"/>
      <c r="BN16" s="367"/>
      <c r="BO16" s="367"/>
      <c r="BP16" s="368"/>
      <c r="BQ16" s="336"/>
      <c r="BR16" s="337"/>
      <c r="BS16" s="337"/>
      <c r="BT16" s="337"/>
      <c r="BU16" s="337"/>
      <c r="BV16" s="337"/>
      <c r="BW16" s="337"/>
      <c r="BX16" s="338"/>
    </row>
    <row r="17" spans="1:76" x14ac:dyDescent="0.2">
      <c r="BF17" s="368" t="s">
        <v>7</v>
      </c>
      <c r="BG17" s="368"/>
      <c r="BH17" s="368"/>
      <c r="BI17" s="368"/>
      <c r="BJ17" s="368"/>
      <c r="BK17" s="368"/>
      <c r="BL17" s="368"/>
      <c r="BM17" s="368"/>
      <c r="BN17" s="368"/>
      <c r="BO17" s="368"/>
      <c r="BP17" s="368"/>
      <c r="BQ17" s="336"/>
      <c r="BR17" s="337"/>
      <c r="BS17" s="337"/>
      <c r="BT17" s="337"/>
      <c r="BU17" s="337"/>
      <c r="BV17" s="337"/>
      <c r="BW17" s="337"/>
      <c r="BX17" s="338"/>
    </row>
    <row r="18" spans="1:76" ht="24.75" customHeight="1" x14ac:dyDescent="0.2">
      <c r="A18" s="5" t="s">
        <v>10</v>
      </c>
      <c r="H18" s="356" t="s">
        <v>188</v>
      </c>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68" t="s">
        <v>8</v>
      </c>
      <c r="BG18" s="368"/>
      <c r="BH18" s="368"/>
      <c r="BI18" s="368"/>
      <c r="BJ18" s="368"/>
      <c r="BK18" s="368"/>
      <c r="BL18" s="368"/>
      <c r="BM18" s="368"/>
      <c r="BN18" s="368"/>
      <c r="BO18" s="368"/>
      <c r="BP18" s="368"/>
      <c r="BQ18" s="336"/>
      <c r="BR18" s="337"/>
      <c r="BS18" s="337"/>
      <c r="BT18" s="337"/>
      <c r="BU18" s="337"/>
      <c r="BV18" s="337"/>
      <c r="BW18" s="337"/>
      <c r="BX18" s="338"/>
    </row>
    <row r="19" spans="1:76" ht="13.5" thickBot="1" x14ac:dyDescent="0.25">
      <c r="A19" s="5" t="s">
        <v>13</v>
      </c>
      <c r="BF19" s="368" t="s">
        <v>9</v>
      </c>
      <c r="BG19" s="368"/>
      <c r="BH19" s="368"/>
      <c r="BI19" s="368"/>
      <c r="BJ19" s="368"/>
      <c r="BK19" s="368"/>
      <c r="BL19" s="368"/>
      <c r="BM19" s="368"/>
      <c r="BN19" s="368"/>
      <c r="BO19" s="368"/>
      <c r="BP19" s="368"/>
      <c r="BQ19" s="362">
        <v>383</v>
      </c>
      <c r="BR19" s="363"/>
      <c r="BS19" s="363"/>
      <c r="BT19" s="363"/>
      <c r="BU19" s="363"/>
      <c r="BV19" s="363"/>
      <c r="BW19" s="363"/>
      <c r="BX19" s="364"/>
    </row>
    <row r="20" spans="1:76" x14ac:dyDescent="0.2">
      <c r="A20" s="311" t="s">
        <v>16</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row>
    <row r="21" spans="1:76" s="6" customFormat="1" ht="17.25" customHeight="1" x14ac:dyDescent="0.2">
      <c r="A21" s="373" t="s">
        <v>17</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4"/>
      <c r="AF21" s="372" t="s">
        <v>18</v>
      </c>
      <c r="AG21" s="372"/>
      <c r="AH21" s="372"/>
      <c r="AI21" s="372"/>
      <c r="AJ21" s="386" t="s">
        <v>155</v>
      </c>
      <c r="AK21" s="387"/>
      <c r="AL21" s="387"/>
      <c r="AM21" s="387"/>
      <c r="AN21" s="387"/>
      <c r="AO21" s="387"/>
      <c r="AP21" s="387"/>
      <c r="AQ21" s="388"/>
      <c r="AR21" s="372" t="s">
        <v>156</v>
      </c>
      <c r="AS21" s="372"/>
      <c r="AT21" s="372"/>
      <c r="AU21" s="372"/>
      <c r="AV21" s="372"/>
      <c r="AW21" s="379" t="s">
        <v>19</v>
      </c>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row>
    <row r="22" spans="1:76" s="6" customFormat="1" ht="31.5" customHeight="1" x14ac:dyDescent="0.2">
      <c r="A22" s="375"/>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6"/>
      <c r="AF22" s="372"/>
      <c r="AG22" s="372"/>
      <c r="AH22" s="372"/>
      <c r="AI22" s="372"/>
      <c r="AJ22" s="389"/>
      <c r="AK22" s="381"/>
      <c r="AL22" s="381"/>
      <c r="AM22" s="381"/>
      <c r="AN22" s="381"/>
      <c r="AO22" s="381"/>
      <c r="AP22" s="381"/>
      <c r="AQ22" s="390"/>
      <c r="AR22" s="372"/>
      <c r="AS22" s="372"/>
      <c r="AT22" s="372"/>
      <c r="AU22" s="372"/>
      <c r="AV22" s="372"/>
      <c r="AW22" s="377" t="s">
        <v>20</v>
      </c>
      <c r="AX22" s="378"/>
      <c r="AY22" s="378"/>
      <c r="AZ22" s="371" t="s">
        <v>201</v>
      </c>
      <c r="BA22" s="371"/>
      <c r="BB22" s="304" t="s">
        <v>56</v>
      </c>
      <c r="BC22" s="305"/>
      <c r="BD22" s="383" t="s">
        <v>20</v>
      </c>
      <c r="BE22" s="383"/>
      <c r="BF22" s="383"/>
      <c r="BG22" s="384" t="s">
        <v>186</v>
      </c>
      <c r="BH22" s="384"/>
      <c r="BI22" s="385" t="s">
        <v>56</v>
      </c>
      <c r="BJ22" s="385"/>
      <c r="BK22" s="377" t="s">
        <v>20</v>
      </c>
      <c r="BL22" s="378"/>
      <c r="BM22" s="378"/>
      <c r="BN22" s="371" t="s">
        <v>251</v>
      </c>
      <c r="BO22" s="371"/>
      <c r="BP22" s="304" t="s">
        <v>56</v>
      </c>
      <c r="BQ22" s="305"/>
      <c r="BR22" s="381" t="s">
        <v>22</v>
      </c>
      <c r="BS22" s="381"/>
      <c r="BT22" s="381"/>
      <c r="BU22" s="381"/>
      <c r="BV22" s="381"/>
      <c r="BW22" s="381"/>
      <c r="BX22" s="381"/>
    </row>
    <row r="23" spans="1:76" s="6" customFormat="1" ht="39" customHeight="1" x14ac:dyDescent="0.2">
      <c r="A23" s="309"/>
      <c r="B23" s="309"/>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10"/>
      <c r="AF23" s="372"/>
      <c r="AG23" s="372"/>
      <c r="AH23" s="372"/>
      <c r="AI23" s="372"/>
      <c r="AJ23" s="312" t="s">
        <v>178</v>
      </c>
      <c r="AK23" s="313"/>
      <c r="AL23" s="312" t="s">
        <v>181</v>
      </c>
      <c r="AM23" s="313"/>
      <c r="AN23" s="312" t="s">
        <v>179</v>
      </c>
      <c r="AO23" s="313"/>
      <c r="AP23" s="312" t="s">
        <v>180</v>
      </c>
      <c r="AQ23" s="313"/>
      <c r="AR23" s="372"/>
      <c r="AS23" s="372"/>
      <c r="AT23" s="372"/>
      <c r="AU23" s="372"/>
      <c r="AV23" s="372"/>
      <c r="AW23" s="308" t="s">
        <v>21</v>
      </c>
      <c r="AX23" s="309"/>
      <c r="AY23" s="309"/>
      <c r="AZ23" s="309"/>
      <c r="BA23" s="309"/>
      <c r="BB23" s="309"/>
      <c r="BC23" s="310"/>
      <c r="BD23" s="382" t="s">
        <v>24</v>
      </c>
      <c r="BE23" s="309"/>
      <c r="BF23" s="309"/>
      <c r="BG23" s="309"/>
      <c r="BH23" s="309"/>
      <c r="BI23" s="309"/>
      <c r="BJ23" s="309"/>
      <c r="BK23" s="308" t="s">
        <v>23</v>
      </c>
      <c r="BL23" s="309"/>
      <c r="BM23" s="309"/>
      <c r="BN23" s="309"/>
      <c r="BO23" s="309"/>
      <c r="BP23" s="309"/>
      <c r="BQ23" s="310"/>
      <c r="BR23" s="382"/>
      <c r="BS23" s="382"/>
      <c r="BT23" s="382"/>
      <c r="BU23" s="382"/>
      <c r="BV23" s="382"/>
      <c r="BW23" s="382"/>
      <c r="BX23" s="382"/>
    </row>
    <row r="24" spans="1:76" s="6" customFormat="1" thickBot="1" x14ac:dyDescent="0.25">
      <c r="A24" s="369">
        <v>1</v>
      </c>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06">
        <v>2</v>
      </c>
      <c r="AG24" s="306"/>
      <c r="AH24" s="306"/>
      <c r="AI24" s="306"/>
      <c r="AJ24" s="306">
        <v>3</v>
      </c>
      <c r="AK24" s="306"/>
      <c r="AL24" s="306"/>
      <c r="AM24" s="306"/>
      <c r="AN24" s="306"/>
      <c r="AO24" s="306"/>
      <c r="AP24" s="306"/>
      <c r="AQ24" s="306"/>
      <c r="AR24" s="306">
        <v>4</v>
      </c>
      <c r="AS24" s="306"/>
      <c r="AT24" s="306"/>
      <c r="AU24" s="306"/>
      <c r="AV24" s="306"/>
      <c r="AW24" s="306">
        <v>5</v>
      </c>
      <c r="AX24" s="306"/>
      <c r="AY24" s="306"/>
      <c r="AZ24" s="306"/>
      <c r="BA24" s="306"/>
      <c r="BB24" s="306"/>
      <c r="BC24" s="306"/>
      <c r="BD24" s="306">
        <v>6</v>
      </c>
      <c r="BE24" s="306"/>
      <c r="BF24" s="306"/>
      <c r="BG24" s="306"/>
      <c r="BH24" s="306"/>
      <c r="BI24" s="306"/>
      <c r="BJ24" s="306"/>
      <c r="BK24" s="306">
        <v>7</v>
      </c>
      <c r="BL24" s="306"/>
      <c r="BM24" s="306"/>
      <c r="BN24" s="306"/>
      <c r="BO24" s="306"/>
      <c r="BP24" s="306"/>
      <c r="BQ24" s="306"/>
      <c r="BR24" s="306">
        <v>8</v>
      </c>
      <c r="BS24" s="306"/>
      <c r="BT24" s="306"/>
      <c r="BU24" s="306"/>
      <c r="BV24" s="306"/>
      <c r="BW24" s="306"/>
      <c r="BX24" s="307"/>
    </row>
    <row r="25" spans="1:76" s="6" customFormat="1" ht="13.5" x14ac:dyDescent="0.2">
      <c r="A25" s="392" t="s">
        <v>59</v>
      </c>
      <c r="B25" s="393"/>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4"/>
      <c r="AF25" s="319" t="s">
        <v>28</v>
      </c>
      <c r="AG25" s="320"/>
      <c r="AH25" s="320"/>
      <c r="AI25" s="320"/>
      <c r="AJ25" s="398" t="s">
        <v>278</v>
      </c>
      <c r="AK25" s="399"/>
      <c r="AL25" s="398" t="s">
        <v>185</v>
      </c>
      <c r="AM25" s="399"/>
      <c r="AN25" s="398" t="s">
        <v>258</v>
      </c>
      <c r="AO25" s="399"/>
      <c r="AP25" s="398"/>
      <c r="AQ25" s="399"/>
      <c r="AR25" s="320" t="s">
        <v>32</v>
      </c>
      <c r="AS25" s="320"/>
      <c r="AT25" s="320"/>
      <c r="AU25" s="320"/>
      <c r="AV25" s="320"/>
      <c r="AW25" s="391">
        <v>106056.45</v>
      </c>
      <c r="AX25" s="391"/>
      <c r="AY25" s="391"/>
      <c r="AZ25" s="391"/>
      <c r="BA25" s="391"/>
      <c r="BB25" s="391"/>
      <c r="BC25" s="391"/>
      <c r="BD25" s="391"/>
      <c r="BE25" s="391"/>
      <c r="BF25" s="391"/>
      <c r="BG25" s="391"/>
      <c r="BH25" s="391"/>
      <c r="BI25" s="391"/>
      <c r="BJ25" s="391"/>
      <c r="BK25" s="391"/>
      <c r="BL25" s="391"/>
      <c r="BM25" s="391"/>
      <c r="BN25" s="391"/>
      <c r="BO25" s="391"/>
      <c r="BP25" s="391"/>
      <c r="BQ25" s="391"/>
      <c r="BR25" s="403"/>
      <c r="BS25" s="403"/>
      <c r="BT25" s="403"/>
      <c r="BU25" s="403"/>
      <c r="BV25" s="403"/>
      <c r="BW25" s="403"/>
      <c r="BX25" s="404"/>
    </row>
    <row r="26" spans="1:76" s="6" customFormat="1" ht="13.5" x14ac:dyDescent="0.2">
      <c r="A26" s="392" t="s">
        <v>59</v>
      </c>
      <c r="B26" s="393"/>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4"/>
      <c r="AF26" s="161" t="s">
        <v>28</v>
      </c>
      <c r="AG26" s="162"/>
      <c r="AH26" s="162"/>
      <c r="AI26" s="162"/>
      <c r="AJ26" s="163" t="s">
        <v>278</v>
      </c>
      <c r="AK26" s="164"/>
      <c r="AL26" s="163" t="s">
        <v>185</v>
      </c>
      <c r="AM26" s="164"/>
      <c r="AN26" s="163" t="s">
        <v>252</v>
      </c>
      <c r="AO26" s="164"/>
      <c r="AP26" s="163"/>
      <c r="AQ26" s="164"/>
      <c r="AR26" s="162" t="s">
        <v>32</v>
      </c>
      <c r="AS26" s="162"/>
      <c r="AT26" s="162"/>
      <c r="AU26" s="162"/>
      <c r="AV26" s="162"/>
      <c r="AW26" s="152">
        <v>8896.2099999999991</v>
      </c>
      <c r="AX26" s="152"/>
      <c r="AY26" s="152"/>
      <c r="AZ26" s="152"/>
      <c r="BA26" s="152"/>
      <c r="BB26" s="152"/>
      <c r="BC26" s="152"/>
      <c r="BD26" s="152"/>
      <c r="BE26" s="152"/>
      <c r="BF26" s="152"/>
      <c r="BG26" s="152"/>
      <c r="BH26" s="152"/>
      <c r="BI26" s="152"/>
      <c r="BJ26" s="152"/>
      <c r="BK26" s="152"/>
      <c r="BL26" s="152"/>
      <c r="BM26" s="152"/>
      <c r="BN26" s="152"/>
      <c r="BO26" s="152"/>
      <c r="BP26" s="152"/>
      <c r="BQ26" s="152"/>
      <c r="BR26" s="153"/>
      <c r="BS26" s="153"/>
      <c r="BT26" s="153"/>
      <c r="BU26" s="153"/>
      <c r="BV26" s="153"/>
      <c r="BW26" s="153"/>
      <c r="BX26" s="154"/>
    </row>
    <row r="27" spans="1:76" s="6" customFormat="1" ht="13.5" x14ac:dyDescent="0.2">
      <c r="A27" s="392" t="s">
        <v>59</v>
      </c>
      <c r="B27" s="393"/>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4"/>
      <c r="AF27" s="161" t="s">
        <v>28</v>
      </c>
      <c r="AG27" s="162"/>
      <c r="AH27" s="162"/>
      <c r="AI27" s="162"/>
      <c r="AJ27" s="163" t="s">
        <v>278</v>
      </c>
      <c r="AK27" s="164"/>
      <c r="AL27" s="294" t="s">
        <v>190</v>
      </c>
      <c r="AM27" s="164"/>
      <c r="AN27" s="163" t="s">
        <v>252</v>
      </c>
      <c r="AO27" s="164"/>
      <c r="AP27" s="163"/>
      <c r="AQ27" s="164"/>
      <c r="AR27" s="162" t="s">
        <v>32</v>
      </c>
      <c r="AS27" s="162"/>
      <c r="AT27" s="162"/>
      <c r="AU27" s="162"/>
      <c r="AV27" s="162"/>
      <c r="AW27" s="152">
        <v>46764.37</v>
      </c>
      <c r="AX27" s="152"/>
      <c r="AY27" s="152"/>
      <c r="AZ27" s="152"/>
      <c r="BA27" s="152"/>
      <c r="BB27" s="152"/>
      <c r="BC27" s="152"/>
      <c r="BD27" s="152"/>
      <c r="BE27" s="152"/>
      <c r="BF27" s="152"/>
      <c r="BG27" s="152"/>
      <c r="BH27" s="152"/>
      <c r="BI27" s="152"/>
      <c r="BJ27" s="152"/>
      <c r="BK27" s="152"/>
      <c r="BL27" s="152"/>
      <c r="BM27" s="152"/>
      <c r="BN27" s="152"/>
      <c r="BO27" s="152"/>
      <c r="BP27" s="152"/>
      <c r="BQ27" s="152"/>
      <c r="BR27" s="153"/>
      <c r="BS27" s="153"/>
      <c r="BT27" s="153"/>
      <c r="BU27" s="153"/>
      <c r="BV27" s="153"/>
      <c r="BW27" s="153"/>
      <c r="BX27" s="154"/>
    </row>
    <row r="28" spans="1:76" s="6" customFormat="1" ht="13.5" x14ac:dyDescent="0.2">
      <c r="A28" s="392" t="s">
        <v>157</v>
      </c>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4"/>
      <c r="AF28" s="161" t="s">
        <v>29</v>
      </c>
      <c r="AG28" s="162"/>
      <c r="AH28" s="162"/>
      <c r="AI28" s="162"/>
      <c r="AJ28" s="163" t="s">
        <v>274</v>
      </c>
      <c r="AK28" s="164"/>
      <c r="AL28" s="163" t="s">
        <v>190</v>
      </c>
      <c r="AM28" s="164"/>
      <c r="AN28" s="163" t="s">
        <v>253</v>
      </c>
      <c r="AO28" s="164"/>
      <c r="AP28" s="163"/>
      <c r="AQ28" s="164"/>
      <c r="AR28" s="162" t="s">
        <v>32</v>
      </c>
      <c r="AS28" s="162"/>
      <c r="AT28" s="162"/>
      <c r="AU28" s="162"/>
      <c r="AV28" s="162"/>
      <c r="AW28" s="152">
        <v>813625</v>
      </c>
      <c r="AX28" s="152"/>
      <c r="AY28" s="152"/>
      <c r="AZ28" s="152"/>
      <c r="BA28" s="152"/>
      <c r="BB28" s="152"/>
      <c r="BC28" s="152"/>
      <c r="BD28" s="152"/>
      <c r="BE28" s="152"/>
      <c r="BF28" s="152"/>
      <c r="BG28" s="152"/>
      <c r="BH28" s="152"/>
      <c r="BI28" s="152"/>
      <c r="BJ28" s="152"/>
      <c r="BK28" s="152"/>
      <c r="BL28" s="152"/>
      <c r="BM28" s="152"/>
      <c r="BN28" s="152"/>
      <c r="BO28" s="152"/>
      <c r="BP28" s="152"/>
      <c r="BQ28" s="152"/>
      <c r="BR28" s="153"/>
      <c r="BS28" s="153"/>
      <c r="BT28" s="153"/>
      <c r="BU28" s="153"/>
      <c r="BV28" s="153"/>
      <c r="BW28" s="153"/>
      <c r="BX28" s="154"/>
    </row>
    <row r="29" spans="1:76" s="6" customFormat="1" ht="12" x14ac:dyDescent="0.2">
      <c r="A29" s="323" t="s">
        <v>25</v>
      </c>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5"/>
      <c r="AF29" s="321" t="s">
        <v>30</v>
      </c>
      <c r="AG29" s="322"/>
      <c r="AH29" s="322"/>
      <c r="AI29" s="322"/>
      <c r="AJ29" s="396"/>
      <c r="AK29" s="397"/>
      <c r="AL29" s="396"/>
      <c r="AM29" s="397"/>
      <c r="AN29" s="396"/>
      <c r="AO29" s="397"/>
      <c r="AP29" s="396"/>
      <c r="AQ29" s="397"/>
      <c r="AR29" s="395"/>
      <c r="AS29" s="395"/>
      <c r="AT29" s="395"/>
      <c r="AU29" s="395"/>
      <c r="AV29" s="395"/>
      <c r="AW29" s="400">
        <f>AW33+AW40+AW49+AW53+AW80</f>
        <v>103134262</v>
      </c>
      <c r="AX29" s="400"/>
      <c r="AY29" s="400"/>
      <c r="AZ29" s="400"/>
      <c r="BA29" s="400"/>
      <c r="BB29" s="400"/>
      <c r="BC29" s="400"/>
      <c r="BD29" s="400">
        <f>BD33+BD40+BD49+BD53+BD80</f>
        <v>96686360</v>
      </c>
      <c r="BE29" s="400"/>
      <c r="BF29" s="400"/>
      <c r="BG29" s="400"/>
      <c r="BH29" s="400"/>
      <c r="BI29" s="400"/>
      <c r="BJ29" s="400"/>
      <c r="BK29" s="400">
        <f>BK33+BK40+BK49+BK53+BK80</f>
        <v>96679520</v>
      </c>
      <c r="BL29" s="400"/>
      <c r="BM29" s="400"/>
      <c r="BN29" s="400"/>
      <c r="BO29" s="400"/>
      <c r="BP29" s="400"/>
      <c r="BQ29" s="400"/>
      <c r="BR29" s="405"/>
      <c r="BS29" s="405"/>
      <c r="BT29" s="405"/>
      <c r="BU29" s="405"/>
      <c r="BV29" s="405"/>
      <c r="BW29" s="405"/>
      <c r="BX29" s="406"/>
    </row>
    <row r="30" spans="1:76" s="6" customFormat="1" ht="23.25" customHeight="1" x14ac:dyDescent="0.2">
      <c r="A30" s="314" t="s">
        <v>26</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5"/>
      <c r="AF30" s="286" t="s">
        <v>31</v>
      </c>
      <c r="AG30" s="287"/>
      <c r="AH30" s="287"/>
      <c r="AI30" s="164"/>
      <c r="AJ30" s="163"/>
      <c r="AK30" s="164"/>
      <c r="AL30" s="163"/>
      <c r="AM30" s="164"/>
      <c r="AN30" s="163"/>
      <c r="AO30" s="164"/>
      <c r="AP30" s="25"/>
      <c r="AQ30" s="26"/>
      <c r="AR30" s="163"/>
      <c r="AS30" s="287"/>
      <c r="AT30" s="287"/>
      <c r="AU30" s="287"/>
      <c r="AV30" s="164"/>
      <c r="AW30" s="187"/>
      <c r="AX30" s="188"/>
      <c r="AY30" s="188"/>
      <c r="AZ30" s="188"/>
      <c r="BA30" s="188"/>
      <c r="BB30" s="188"/>
      <c r="BC30" s="189"/>
      <c r="BD30" s="187"/>
      <c r="BE30" s="188"/>
      <c r="BF30" s="188"/>
      <c r="BG30" s="188"/>
      <c r="BH30" s="188"/>
      <c r="BI30" s="188"/>
      <c r="BJ30" s="189"/>
      <c r="BK30" s="187"/>
      <c r="BL30" s="188"/>
      <c r="BM30" s="188"/>
      <c r="BN30" s="188"/>
      <c r="BO30" s="188"/>
      <c r="BP30" s="188"/>
      <c r="BQ30" s="189"/>
      <c r="BR30" s="333"/>
      <c r="BS30" s="334"/>
      <c r="BT30" s="334"/>
      <c r="BU30" s="334"/>
      <c r="BV30" s="334"/>
      <c r="BW30" s="334"/>
      <c r="BX30" s="335"/>
    </row>
    <row r="31" spans="1:76" s="6" customFormat="1" ht="12" x14ac:dyDescent="0.2">
      <c r="A31" s="316" t="s">
        <v>27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8"/>
      <c r="AF31" s="425" t="s">
        <v>57</v>
      </c>
      <c r="AG31" s="420"/>
      <c r="AH31" s="420"/>
      <c r="AI31" s="207"/>
      <c r="AJ31" s="27"/>
      <c r="AK31" s="28"/>
      <c r="AL31" s="206"/>
      <c r="AM31" s="207"/>
      <c r="AN31" s="206"/>
      <c r="AO31" s="207"/>
      <c r="AP31" s="206"/>
      <c r="AQ31" s="207"/>
      <c r="AR31" s="206"/>
      <c r="AS31" s="420"/>
      <c r="AT31" s="420"/>
      <c r="AU31" s="420"/>
      <c r="AV31" s="207"/>
      <c r="AW31" s="243"/>
      <c r="AX31" s="241"/>
      <c r="AY31" s="241"/>
      <c r="AZ31" s="241"/>
      <c r="BA31" s="241"/>
      <c r="BB31" s="241"/>
      <c r="BC31" s="244"/>
      <c r="BD31" s="243"/>
      <c r="BE31" s="241"/>
      <c r="BF31" s="241"/>
      <c r="BG31" s="241"/>
      <c r="BH31" s="241"/>
      <c r="BI31" s="241"/>
      <c r="BJ31" s="244"/>
      <c r="BK31" s="243"/>
      <c r="BL31" s="241"/>
      <c r="BM31" s="241"/>
      <c r="BN31" s="241"/>
      <c r="BO31" s="241"/>
      <c r="BP31" s="241"/>
      <c r="BQ31" s="244"/>
      <c r="BR31" s="248"/>
      <c r="BS31" s="249"/>
      <c r="BT31" s="249"/>
      <c r="BU31" s="249"/>
      <c r="BV31" s="249"/>
      <c r="BW31" s="249"/>
      <c r="BX31" s="250"/>
    </row>
    <row r="32" spans="1:76" s="6" customFormat="1" ht="12"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4"/>
      <c r="AF32" s="426"/>
      <c r="AG32" s="421"/>
      <c r="AH32" s="421"/>
      <c r="AI32" s="209"/>
      <c r="AJ32" s="29"/>
      <c r="AK32" s="30"/>
      <c r="AL32" s="208"/>
      <c r="AM32" s="209"/>
      <c r="AN32" s="208"/>
      <c r="AO32" s="209"/>
      <c r="AP32" s="208"/>
      <c r="AQ32" s="209"/>
      <c r="AR32" s="208"/>
      <c r="AS32" s="421"/>
      <c r="AT32" s="421"/>
      <c r="AU32" s="421"/>
      <c r="AV32" s="209"/>
      <c r="AW32" s="245"/>
      <c r="AX32" s="181"/>
      <c r="AY32" s="181"/>
      <c r="AZ32" s="181"/>
      <c r="BA32" s="181"/>
      <c r="BB32" s="181"/>
      <c r="BC32" s="246"/>
      <c r="BD32" s="245"/>
      <c r="BE32" s="181"/>
      <c r="BF32" s="181"/>
      <c r="BG32" s="181"/>
      <c r="BH32" s="181"/>
      <c r="BI32" s="181"/>
      <c r="BJ32" s="246"/>
      <c r="BK32" s="245"/>
      <c r="BL32" s="181"/>
      <c r="BM32" s="181"/>
      <c r="BN32" s="181"/>
      <c r="BO32" s="181"/>
      <c r="BP32" s="181"/>
      <c r="BQ32" s="246"/>
      <c r="BR32" s="251"/>
      <c r="BS32" s="252"/>
      <c r="BT32" s="252"/>
      <c r="BU32" s="252"/>
      <c r="BV32" s="252"/>
      <c r="BW32" s="252"/>
      <c r="BX32" s="253"/>
    </row>
    <row r="33" spans="1:76" s="6" customFormat="1" ht="12" x14ac:dyDescent="0.2">
      <c r="A33" s="427" t="s">
        <v>33</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8"/>
      <c r="AF33" s="197" t="s">
        <v>35</v>
      </c>
      <c r="AG33" s="198"/>
      <c r="AH33" s="198"/>
      <c r="AI33" s="198"/>
      <c r="AJ33" s="199"/>
      <c r="AK33" s="200"/>
      <c r="AL33" s="199"/>
      <c r="AM33" s="200"/>
      <c r="AN33" s="199"/>
      <c r="AO33" s="200"/>
      <c r="AP33" s="401"/>
      <c r="AQ33" s="402"/>
      <c r="AR33" s="198"/>
      <c r="AS33" s="198"/>
      <c r="AT33" s="198"/>
      <c r="AU33" s="198"/>
      <c r="AV33" s="198"/>
      <c r="AW33" s="201">
        <f>AW34+AW35+AW36+AW37+AW38</f>
        <v>90451099</v>
      </c>
      <c r="AX33" s="201"/>
      <c r="AY33" s="201"/>
      <c r="AZ33" s="201"/>
      <c r="BA33" s="201"/>
      <c r="BB33" s="201"/>
      <c r="BC33" s="201"/>
      <c r="BD33" s="201">
        <f>BD34+BD35+BD36+BD37+BD38</f>
        <v>90451099</v>
      </c>
      <c r="BE33" s="201"/>
      <c r="BF33" s="201"/>
      <c r="BG33" s="201"/>
      <c r="BH33" s="201"/>
      <c r="BI33" s="201"/>
      <c r="BJ33" s="201"/>
      <c r="BK33" s="201">
        <f>BK34+BK35+BK36+BK37+BK38</f>
        <v>90451099</v>
      </c>
      <c r="BL33" s="201"/>
      <c r="BM33" s="201"/>
      <c r="BN33" s="201"/>
      <c r="BO33" s="201"/>
      <c r="BP33" s="201"/>
      <c r="BQ33" s="201"/>
      <c r="BR33" s="326"/>
      <c r="BS33" s="326"/>
      <c r="BT33" s="326"/>
      <c r="BU33" s="326"/>
      <c r="BV33" s="326"/>
      <c r="BW33" s="326"/>
      <c r="BX33" s="327"/>
    </row>
    <row r="34" spans="1:76" s="6" customFormat="1" ht="48.75" customHeight="1" x14ac:dyDescent="0.2">
      <c r="A34" s="192" t="s">
        <v>58</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3"/>
      <c r="AF34" s="161" t="s">
        <v>36</v>
      </c>
      <c r="AG34" s="162"/>
      <c r="AH34" s="162"/>
      <c r="AI34" s="162"/>
      <c r="AJ34" s="163" t="s">
        <v>236</v>
      </c>
      <c r="AK34" s="164"/>
      <c r="AL34" s="163" t="s">
        <v>185</v>
      </c>
      <c r="AM34" s="164"/>
      <c r="AN34" s="163" t="s">
        <v>254</v>
      </c>
      <c r="AO34" s="164"/>
      <c r="AP34" s="163"/>
      <c r="AQ34" s="164"/>
      <c r="AR34" s="162" t="s">
        <v>34</v>
      </c>
      <c r="AS34" s="162"/>
      <c r="AT34" s="162"/>
      <c r="AU34" s="162"/>
      <c r="AV34" s="162"/>
      <c r="AW34" s="152">
        <v>5290771</v>
      </c>
      <c r="AX34" s="152"/>
      <c r="AY34" s="152"/>
      <c r="AZ34" s="152"/>
      <c r="BA34" s="152"/>
      <c r="BB34" s="152"/>
      <c r="BC34" s="152"/>
      <c r="BD34" s="152">
        <v>5290771</v>
      </c>
      <c r="BE34" s="152"/>
      <c r="BF34" s="152"/>
      <c r="BG34" s="152"/>
      <c r="BH34" s="152"/>
      <c r="BI34" s="152"/>
      <c r="BJ34" s="152"/>
      <c r="BK34" s="152">
        <v>5290771</v>
      </c>
      <c r="BL34" s="152"/>
      <c r="BM34" s="152"/>
      <c r="BN34" s="152"/>
      <c r="BO34" s="152"/>
      <c r="BP34" s="152"/>
      <c r="BQ34" s="152"/>
      <c r="BR34" s="153"/>
      <c r="BS34" s="153"/>
      <c r="BT34" s="153"/>
      <c r="BU34" s="153"/>
      <c r="BV34" s="153"/>
      <c r="BW34" s="153"/>
      <c r="BX34" s="154"/>
    </row>
    <row r="35" spans="1:76" s="6" customFormat="1" ht="36" customHeight="1" x14ac:dyDescent="0.2">
      <c r="A35" s="242" t="s">
        <v>189</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3"/>
      <c r="AF35" s="161" t="s">
        <v>36</v>
      </c>
      <c r="AG35" s="162"/>
      <c r="AH35" s="162"/>
      <c r="AI35" s="162"/>
      <c r="AJ35" s="163" t="s">
        <v>237</v>
      </c>
      <c r="AK35" s="164"/>
      <c r="AL35" s="163" t="s">
        <v>185</v>
      </c>
      <c r="AM35" s="164"/>
      <c r="AN35" s="163" t="s">
        <v>255</v>
      </c>
      <c r="AO35" s="164"/>
      <c r="AP35" s="163"/>
      <c r="AQ35" s="164"/>
      <c r="AR35" s="162" t="s">
        <v>34</v>
      </c>
      <c r="AS35" s="162"/>
      <c r="AT35" s="162"/>
      <c r="AU35" s="162"/>
      <c r="AV35" s="162"/>
      <c r="AW35" s="152">
        <v>3155322</v>
      </c>
      <c r="AX35" s="152"/>
      <c r="AY35" s="152"/>
      <c r="AZ35" s="152"/>
      <c r="BA35" s="152"/>
      <c r="BB35" s="152"/>
      <c r="BC35" s="152"/>
      <c r="BD35" s="152">
        <v>3155322</v>
      </c>
      <c r="BE35" s="152"/>
      <c r="BF35" s="152"/>
      <c r="BG35" s="152"/>
      <c r="BH35" s="152"/>
      <c r="BI35" s="152"/>
      <c r="BJ35" s="152"/>
      <c r="BK35" s="152">
        <v>3155322</v>
      </c>
      <c r="BL35" s="152"/>
      <c r="BM35" s="152"/>
      <c r="BN35" s="152"/>
      <c r="BO35" s="152"/>
      <c r="BP35" s="152"/>
      <c r="BQ35" s="152"/>
      <c r="BR35" s="153"/>
      <c r="BS35" s="153"/>
      <c r="BT35" s="153"/>
      <c r="BU35" s="153"/>
      <c r="BV35" s="153"/>
      <c r="BW35" s="153"/>
      <c r="BX35" s="154"/>
    </row>
    <row r="36" spans="1:76" s="6" customFormat="1" ht="36" customHeight="1" x14ac:dyDescent="0.2">
      <c r="A36" s="242" t="s">
        <v>189</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3"/>
      <c r="AF36" s="161" t="s">
        <v>36</v>
      </c>
      <c r="AG36" s="162"/>
      <c r="AH36" s="162"/>
      <c r="AI36" s="162"/>
      <c r="AJ36" s="163" t="s">
        <v>238</v>
      </c>
      <c r="AK36" s="164"/>
      <c r="AL36" s="163" t="s">
        <v>185</v>
      </c>
      <c r="AM36" s="164"/>
      <c r="AN36" s="163" t="s">
        <v>256</v>
      </c>
      <c r="AO36" s="164"/>
      <c r="AP36" s="163"/>
      <c r="AQ36" s="164"/>
      <c r="AR36" s="162" t="s">
        <v>34</v>
      </c>
      <c r="AS36" s="162"/>
      <c r="AT36" s="162"/>
      <c r="AU36" s="162"/>
      <c r="AV36" s="162"/>
      <c r="AW36" s="152">
        <v>2256898</v>
      </c>
      <c r="AX36" s="152"/>
      <c r="AY36" s="152"/>
      <c r="AZ36" s="152"/>
      <c r="BA36" s="152"/>
      <c r="BB36" s="152"/>
      <c r="BC36" s="152"/>
      <c r="BD36" s="152">
        <v>2256898</v>
      </c>
      <c r="BE36" s="152"/>
      <c r="BF36" s="152"/>
      <c r="BG36" s="152"/>
      <c r="BH36" s="152"/>
      <c r="BI36" s="152"/>
      <c r="BJ36" s="152"/>
      <c r="BK36" s="152">
        <v>2256898</v>
      </c>
      <c r="BL36" s="152"/>
      <c r="BM36" s="152"/>
      <c r="BN36" s="152"/>
      <c r="BO36" s="152"/>
      <c r="BP36" s="152"/>
      <c r="BQ36" s="152"/>
      <c r="BR36" s="153"/>
      <c r="BS36" s="153"/>
      <c r="BT36" s="153"/>
      <c r="BU36" s="153"/>
      <c r="BV36" s="153"/>
      <c r="BW36" s="153"/>
      <c r="BX36" s="154"/>
    </row>
    <row r="37" spans="1:76" s="6" customFormat="1" ht="36" customHeight="1" x14ac:dyDescent="0.2">
      <c r="A37" s="242" t="s">
        <v>189</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3"/>
      <c r="AF37" s="161" t="s">
        <v>36</v>
      </c>
      <c r="AG37" s="162"/>
      <c r="AH37" s="162"/>
      <c r="AI37" s="162"/>
      <c r="AJ37" s="163" t="s">
        <v>239</v>
      </c>
      <c r="AK37" s="164"/>
      <c r="AL37" s="163" t="s">
        <v>190</v>
      </c>
      <c r="AM37" s="164"/>
      <c r="AN37" s="163" t="s">
        <v>257</v>
      </c>
      <c r="AO37" s="164"/>
      <c r="AP37" s="163"/>
      <c r="AQ37" s="164"/>
      <c r="AR37" s="162" t="s">
        <v>34</v>
      </c>
      <c r="AS37" s="162"/>
      <c r="AT37" s="162"/>
      <c r="AU37" s="162"/>
      <c r="AV37" s="162"/>
      <c r="AW37" s="152">
        <v>55719108</v>
      </c>
      <c r="AX37" s="152"/>
      <c r="AY37" s="152"/>
      <c r="AZ37" s="152"/>
      <c r="BA37" s="152"/>
      <c r="BB37" s="152"/>
      <c r="BC37" s="152"/>
      <c r="BD37" s="152">
        <v>55719108</v>
      </c>
      <c r="BE37" s="152"/>
      <c r="BF37" s="152"/>
      <c r="BG37" s="152"/>
      <c r="BH37" s="152"/>
      <c r="BI37" s="152"/>
      <c r="BJ37" s="152"/>
      <c r="BK37" s="152">
        <v>55719108</v>
      </c>
      <c r="BL37" s="152"/>
      <c r="BM37" s="152"/>
      <c r="BN37" s="152"/>
      <c r="BO37" s="152"/>
      <c r="BP37" s="152"/>
      <c r="BQ37" s="152"/>
      <c r="BR37" s="153"/>
      <c r="BS37" s="153"/>
      <c r="BT37" s="153"/>
      <c r="BU37" s="153"/>
      <c r="BV37" s="153"/>
      <c r="BW37" s="153"/>
      <c r="BX37" s="154"/>
    </row>
    <row r="38" spans="1:76" s="6" customFormat="1" ht="36" customHeight="1" x14ac:dyDescent="0.2">
      <c r="A38" s="242" t="s">
        <v>189</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3"/>
      <c r="AF38" s="161" t="s">
        <v>36</v>
      </c>
      <c r="AG38" s="162"/>
      <c r="AH38" s="162"/>
      <c r="AI38" s="162"/>
      <c r="AJ38" s="163" t="s">
        <v>240</v>
      </c>
      <c r="AK38" s="164"/>
      <c r="AL38" s="163" t="s">
        <v>190</v>
      </c>
      <c r="AM38" s="164"/>
      <c r="AN38" s="163" t="s">
        <v>256</v>
      </c>
      <c r="AO38" s="164"/>
      <c r="AP38" s="163"/>
      <c r="AQ38" s="164"/>
      <c r="AR38" s="162" t="s">
        <v>34</v>
      </c>
      <c r="AS38" s="162"/>
      <c r="AT38" s="162"/>
      <c r="AU38" s="162"/>
      <c r="AV38" s="162"/>
      <c r="AW38" s="152">
        <v>24029000</v>
      </c>
      <c r="AX38" s="152"/>
      <c r="AY38" s="152"/>
      <c r="AZ38" s="152"/>
      <c r="BA38" s="152"/>
      <c r="BB38" s="152"/>
      <c r="BC38" s="152"/>
      <c r="BD38" s="152">
        <v>24029000</v>
      </c>
      <c r="BE38" s="152"/>
      <c r="BF38" s="152"/>
      <c r="BG38" s="152"/>
      <c r="BH38" s="152"/>
      <c r="BI38" s="152"/>
      <c r="BJ38" s="152"/>
      <c r="BK38" s="152">
        <v>24029000</v>
      </c>
      <c r="BL38" s="152"/>
      <c r="BM38" s="152"/>
      <c r="BN38" s="152"/>
      <c r="BO38" s="152"/>
      <c r="BP38" s="152"/>
      <c r="BQ38" s="152"/>
      <c r="BR38" s="153"/>
      <c r="BS38" s="153"/>
      <c r="BT38" s="153"/>
      <c r="BU38" s="153"/>
      <c r="BV38" s="153"/>
      <c r="BW38" s="153"/>
      <c r="BX38" s="154"/>
    </row>
    <row r="39" spans="1:76" s="6" customFormat="1" ht="36" customHeight="1" x14ac:dyDescent="0.2">
      <c r="A39" s="192" t="s">
        <v>60</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3"/>
      <c r="AF39" s="161" t="s">
        <v>37</v>
      </c>
      <c r="AG39" s="287"/>
      <c r="AH39" s="287"/>
      <c r="AI39" s="164"/>
      <c r="AJ39" s="163"/>
      <c r="AK39" s="164"/>
      <c r="AL39" s="163"/>
      <c r="AM39" s="164"/>
      <c r="AN39" s="163"/>
      <c r="AO39" s="164"/>
      <c r="AP39" s="163"/>
      <c r="AQ39" s="164"/>
      <c r="AR39" s="163"/>
      <c r="AS39" s="287"/>
      <c r="AT39" s="287"/>
      <c r="AU39" s="287"/>
      <c r="AV39" s="164"/>
      <c r="AW39" s="187"/>
      <c r="AX39" s="188"/>
      <c r="AY39" s="188"/>
      <c r="AZ39" s="188"/>
      <c r="BA39" s="188"/>
      <c r="BB39" s="188"/>
      <c r="BC39" s="189"/>
      <c r="BD39" s="187"/>
      <c r="BE39" s="188"/>
      <c r="BF39" s="188"/>
      <c r="BG39" s="188"/>
      <c r="BH39" s="188"/>
      <c r="BI39" s="188"/>
      <c r="BJ39" s="189"/>
      <c r="BK39" s="187"/>
      <c r="BL39" s="188"/>
      <c r="BM39" s="188"/>
      <c r="BN39" s="188"/>
      <c r="BO39" s="188"/>
      <c r="BP39" s="188"/>
      <c r="BQ39" s="189"/>
      <c r="BR39" s="333"/>
      <c r="BS39" s="334"/>
      <c r="BT39" s="334"/>
      <c r="BU39" s="334"/>
      <c r="BV39" s="334"/>
      <c r="BW39" s="334"/>
      <c r="BX39" s="335"/>
    </row>
    <row r="40" spans="1:76" s="6" customFormat="1" ht="12" x14ac:dyDescent="0.2">
      <c r="A40" s="195" t="s">
        <v>202</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6"/>
      <c r="AF40" s="197" t="s">
        <v>203</v>
      </c>
      <c r="AG40" s="198"/>
      <c r="AH40" s="198"/>
      <c r="AI40" s="198"/>
      <c r="AJ40" s="199"/>
      <c r="AK40" s="200"/>
      <c r="AL40" s="199"/>
      <c r="AM40" s="200"/>
      <c r="AN40" s="199"/>
      <c r="AO40" s="200"/>
      <c r="AP40" s="199"/>
      <c r="AQ40" s="200"/>
      <c r="AR40" s="198"/>
      <c r="AS40" s="198"/>
      <c r="AT40" s="198"/>
      <c r="AU40" s="198"/>
      <c r="AV40" s="198"/>
      <c r="AW40" s="201">
        <f>AW41+AW42+AW43+AW44+AW45</f>
        <v>1447640</v>
      </c>
      <c r="AX40" s="201"/>
      <c r="AY40" s="201"/>
      <c r="AZ40" s="201"/>
      <c r="BA40" s="201"/>
      <c r="BB40" s="201"/>
      <c r="BC40" s="201"/>
      <c r="BD40" s="201">
        <f>BD41+BD42+BD43</f>
        <v>1447640</v>
      </c>
      <c r="BE40" s="201"/>
      <c r="BF40" s="201"/>
      <c r="BG40" s="201"/>
      <c r="BH40" s="201"/>
      <c r="BI40" s="201"/>
      <c r="BJ40" s="201"/>
      <c r="BK40" s="201">
        <f>BK41+BK42+BK43</f>
        <v>1447640</v>
      </c>
      <c r="BL40" s="201"/>
      <c r="BM40" s="201"/>
      <c r="BN40" s="201"/>
      <c r="BO40" s="201"/>
      <c r="BP40" s="201"/>
      <c r="BQ40" s="201"/>
      <c r="BR40" s="326"/>
      <c r="BS40" s="326"/>
      <c r="BT40" s="326"/>
      <c r="BU40" s="326"/>
      <c r="BV40" s="326"/>
      <c r="BW40" s="326"/>
      <c r="BX40" s="327"/>
    </row>
    <row r="41" spans="1:76" s="6" customFormat="1" ht="12" x14ac:dyDescent="0.2">
      <c r="A41" s="192" t="s">
        <v>27</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3"/>
      <c r="AF41" s="161" t="s">
        <v>203</v>
      </c>
      <c r="AG41" s="162"/>
      <c r="AH41" s="162"/>
      <c r="AI41" s="162"/>
      <c r="AJ41" s="163" t="s">
        <v>278</v>
      </c>
      <c r="AK41" s="164"/>
      <c r="AL41" s="163" t="s">
        <v>185</v>
      </c>
      <c r="AM41" s="164"/>
      <c r="AN41" s="163" t="s">
        <v>252</v>
      </c>
      <c r="AO41" s="164"/>
      <c r="AP41" s="163"/>
      <c r="AQ41" s="164"/>
      <c r="AR41" s="162" t="s">
        <v>34</v>
      </c>
      <c r="AS41" s="162"/>
      <c r="AT41" s="162"/>
      <c r="AU41" s="162"/>
      <c r="AV41" s="162"/>
      <c r="AW41" s="152">
        <v>476040</v>
      </c>
      <c r="AX41" s="152"/>
      <c r="AY41" s="152"/>
      <c r="AZ41" s="152"/>
      <c r="BA41" s="152"/>
      <c r="BB41" s="152"/>
      <c r="BC41" s="152"/>
      <c r="BD41" s="152">
        <v>476040</v>
      </c>
      <c r="BE41" s="152"/>
      <c r="BF41" s="152"/>
      <c r="BG41" s="152"/>
      <c r="BH41" s="152"/>
      <c r="BI41" s="152"/>
      <c r="BJ41" s="152"/>
      <c r="BK41" s="152">
        <v>476040</v>
      </c>
      <c r="BL41" s="152"/>
      <c r="BM41" s="152"/>
      <c r="BN41" s="152"/>
      <c r="BO41" s="152"/>
      <c r="BP41" s="152"/>
      <c r="BQ41" s="152"/>
      <c r="BR41" s="153"/>
      <c r="BS41" s="153"/>
      <c r="BT41" s="153"/>
      <c r="BU41" s="153"/>
      <c r="BV41" s="153"/>
      <c r="BW41" s="153"/>
      <c r="BX41" s="154"/>
    </row>
    <row r="42" spans="1:76" s="6" customFormat="1" ht="12" x14ac:dyDescent="0.2">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3"/>
      <c r="AF42" s="161" t="s">
        <v>203</v>
      </c>
      <c r="AG42" s="162"/>
      <c r="AH42" s="162"/>
      <c r="AI42" s="162"/>
      <c r="AJ42" s="163" t="s">
        <v>278</v>
      </c>
      <c r="AK42" s="164"/>
      <c r="AL42" s="163" t="s">
        <v>185</v>
      </c>
      <c r="AM42" s="164"/>
      <c r="AN42" s="202" t="s">
        <v>258</v>
      </c>
      <c r="AO42" s="203"/>
      <c r="AP42" s="163"/>
      <c r="AQ42" s="164"/>
      <c r="AR42" s="162" t="s">
        <v>34</v>
      </c>
      <c r="AS42" s="162"/>
      <c r="AT42" s="162"/>
      <c r="AU42" s="162"/>
      <c r="AV42" s="162"/>
      <c r="AW42" s="152">
        <v>331000</v>
      </c>
      <c r="AX42" s="152"/>
      <c r="AY42" s="152"/>
      <c r="AZ42" s="152"/>
      <c r="BA42" s="152"/>
      <c r="BB42" s="152"/>
      <c r="BC42" s="152"/>
      <c r="BD42" s="152">
        <v>331000</v>
      </c>
      <c r="BE42" s="152"/>
      <c r="BF42" s="152"/>
      <c r="BG42" s="152"/>
      <c r="BH42" s="152"/>
      <c r="BI42" s="152"/>
      <c r="BJ42" s="152"/>
      <c r="BK42" s="152">
        <v>331000</v>
      </c>
      <c r="BL42" s="152"/>
      <c r="BM42" s="152"/>
      <c r="BN42" s="152"/>
      <c r="BO42" s="152"/>
      <c r="BP42" s="152"/>
      <c r="BQ42" s="152"/>
      <c r="BR42" s="153"/>
      <c r="BS42" s="153"/>
      <c r="BT42" s="153"/>
      <c r="BU42" s="153"/>
      <c r="BV42" s="153"/>
      <c r="BW42" s="153"/>
      <c r="BX42" s="154"/>
    </row>
    <row r="43" spans="1:76" s="6" customFormat="1" ht="12" x14ac:dyDescent="0.2">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3"/>
      <c r="AF43" s="161" t="s">
        <v>203</v>
      </c>
      <c r="AG43" s="162"/>
      <c r="AH43" s="162"/>
      <c r="AI43" s="162"/>
      <c r="AJ43" s="163" t="s">
        <v>278</v>
      </c>
      <c r="AK43" s="164"/>
      <c r="AL43" s="163" t="s">
        <v>190</v>
      </c>
      <c r="AM43" s="164"/>
      <c r="AN43" s="163" t="s">
        <v>252</v>
      </c>
      <c r="AO43" s="164"/>
      <c r="AP43" s="163"/>
      <c r="AQ43" s="164"/>
      <c r="AR43" s="162" t="s">
        <v>34</v>
      </c>
      <c r="AS43" s="162"/>
      <c r="AT43" s="162"/>
      <c r="AU43" s="162"/>
      <c r="AV43" s="162"/>
      <c r="AW43" s="152">
        <v>640600</v>
      </c>
      <c r="AX43" s="152"/>
      <c r="AY43" s="152"/>
      <c r="AZ43" s="152"/>
      <c r="BA43" s="152"/>
      <c r="BB43" s="152"/>
      <c r="BC43" s="152"/>
      <c r="BD43" s="152">
        <v>640600</v>
      </c>
      <c r="BE43" s="152"/>
      <c r="BF43" s="152"/>
      <c r="BG43" s="152"/>
      <c r="BH43" s="152"/>
      <c r="BI43" s="152"/>
      <c r="BJ43" s="152"/>
      <c r="BK43" s="152">
        <v>640600</v>
      </c>
      <c r="BL43" s="152"/>
      <c r="BM43" s="152"/>
      <c r="BN43" s="152"/>
      <c r="BO43" s="152"/>
      <c r="BP43" s="152"/>
      <c r="BQ43" s="152"/>
      <c r="BR43" s="153"/>
      <c r="BS43" s="153"/>
      <c r="BT43" s="153"/>
      <c r="BU43" s="153"/>
      <c r="BV43" s="153"/>
      <c r="BW43" s="153"/>
      <c r="BX43" s="154"/>
    </row>
    <row r="44" spans="1:76" s="6" customFormat="1" ht="12" x14ac:dyDescent="0.2">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3"/>
      <c r="AF44" s="161" t="s">
        <v>203</v>
      </c>
      <c r="AG44" s="162"/>
      <c r="AH44" s="162"/>
      <c r="AI44" s="162"/>
      <c r="AJ44" s="163" t="s">
        <v>278</v>
      </c>
      <c r="AK44" s="164"/>
      <c r="AL44" s="163" t="s">
        <v>229</v>
      </c>
      <c r="AM44" s="164"/>
      <c r="AN44" s="163" t="s">
        <v>252</v>
      </c>
      <c r="AO44" s="164"/>
      <c r="AP44" s="163"/>
      <c r="AQ44" s="164"/>
      <c r="AR44" s="162" t="s">
        <v>34</v>
      </c>
      <c r="AS44" s="162"/>
      <c r="AT44" s="162"/>
      <c r="AU44" s="162"/>
      <c r="AV44" s="162"/>
      <c r="AW44" s="152">
        <v>0</v>
      </c>
      <c r="AX44" s="152"/>
      <c r="AY44" s="152"/>
      <c r="AZ44" s="152"/>
      <c r="BA44" s="152"/>
      <c r="BB44" s="152"/>
      <c r="BC44" s="152"/>
      <c r="BD44" s="152"/>
      <c r="BE44" s="152"/>
      <c r="BF44" s="152"/>
      <c r="BG44" s="152"/>
      <c r="BH44" s="152"/>
      <c r="BI44" s="152"/>
      <c r="BJ44" s="152"/>
      <c r="BK44" s="152"/>
      <c r="BL44" s="152"/>
      <c r="BM44" s="152"/>
      <c r="BN44" s="152"/>
      <c r="BO44" s="152"/>
      <c r="BP44" s="152"/>
      <c r="BQ44" s="152"/>
      <c r="BR44" s="153"/>
      <c r="BS44" s="153"/>
      <c r="BT44" s="153"/>
      <c r="BU44" s="153"/>
      <c r="BV44" s="153"/>
      <c r="BW44" s="153"/>
      <c r="BX44" s="154"/>
    </row>
    <row r="45" spans="1:76" s="6" customFormat="1" ht="12" x14ac:dyDescent="0.2">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3"/>
      <c r="AF45" s="161" t="s">
        <v>203</v>
      </c>
      <c r="AG45" s="162"/>
      <c r="AH45" s="162"/>
      <c r="AI45" s="162"/>
      <c r="AJ45" s="163" t="s">
        <v>260</v>
      </c>
      <c r="AK45" s="164"/>
      <c r="AL45" s="163" t="s">
        <v>231</v>
      </c>
      <c r="AM45" s="164"/>
      <c r="AN45" s="163" t="s">
        <v>252</v>
      </c>
      <c r="AO45" s="164"/>
      <c r="AP45" s="163"/>
      <c r="AQ45" s="164"/>
      <c r="AR45" s="162" t="s">
        <v>34</v>
      </c>
      <c r="AS45" s="162"/>
      <c r="AT45" s="162"/>
      <c r="AU45" s="162"/>
      <c r="AV45" s="162"/>
      <c r="AW45" s="152">
        <v>0</v>
      </c>
      <c r="AX45" s="152"/>
      <c r="AY45" s="152"/>
      <c r="AZ45" s="152"/>
      <c r="BA45" s="152"/>
      <c r="BB45" s="152"/>
      <c r="BC45" s="152"/>
      <c r="BD45" s="152"/>
      <c r="BE45" s="152"/>
      <c r="BF45" s="152"/>
      <c r="BG45" s="152"/>
      <c r="BH45" s="152"/>
      <c r="BI45" s="152"/>
      <c r="BJ45" s="152"/>
      <c r="BK45" s="152"/>
      <c r="BL45" s="152"/>
      <c r="BM45" s="152"/>
      <c r="BN45" s="152"/>
      <c r="BO45" s="152"/>
      <c r="BP45" s="152"/>
      <c r="BQ45" s="152"/>
      <c r="BR45" s="153"/>
      <c r="BS45" s="153"/>
      <c r="BT45" s="153"/>
      <c r="BU45" s="153"/>
      <c r="BV45" s="153"/>
      <c r="BW45" s="153"/>
      <c r="BX45" s="154"/>
    </row>
    <row r="46" spans="1:76" s="6" customFormat="1" ht="12" x14ac:dyDescent="0.2">
      <c r="A46" s="314" t="s">
        <v>61</v>
      </c>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5"/>
      <c r="AF46" s="286" t="s">
        <v>38</v>
      </c>
      <c r="AG46" s="287"/>
      <c r="AH46" s="287"/>
      <c r="AI46" s="164"/>
      <c r="AJ46" s="163"/>
      <c r="AK46" s="287"/>
      <c r="AL46" s="163"/>
      <c r="AM46" s="164"/>
      <c r="AN46" s="163"/>
      <c r="AO46" s="164"/>
      <c r="AP46" s="25"/>
      <c r="AQ46" s="26"/>
      <c r="AR46" s="163"/>
      <c r="AS46" s="287"/>
      <c r="AT46" s="287"/>
      <c r="AU46" s="287"/>
      <c r="AV46" s="164"/>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3"/>
      <c r="BS46" s="153"/>
      <c r="BT46" s="153"/>
      <c r="BU46" s="153"/>
      <c r="BV46" s="153"/>
      <c r="BW46" s="153"/>
      <c r="BX46" s="154"/>
    </row>
    <row r="47" spans="1:76" s="6" customFormat="1" ht="12" x14ac:dyDescent="0.2">
      <c r="A47" s="316" t="s">
        <v>27</v>
      </c>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8"/>
      <c r="AF47" s="425" t="s">
        <v>39</v>
      </c>
      <c r="AG47" s="420"/>
      <c r="AH47" s="420"/>
      <c r="AI47" s="207"/>
      <c r="AJ47" s="206"/>
      <c r="AK47" s="207"/>
      <c r="AL47" s="206"/>
      <c r="AM47" s="207"/>
      <c r="AN47" s="206"/>
      <c r="AO47" s="207"/>
      <c r="AP47" s="206"/>
      <c r="AQ47" s="207"/>
      <c r="AR47" s="206"/>
      <c r="AS47" s="420"/>
      <c r="AT47" s="420"/>
      <c r="AU47" s="420"/>
      <c r="AV47" s="207"/>
      <c r="AW47" s="243"/>
      <c r="AX47" s="241"/>
      <c r="AY47" s="241"/>
      <c r="AZ47" s="241"/>
      <c r="BA47" s="241"/>
      <c r="BB47" s="241"/>
      <c r="BC47" s="244"/>
      <c r="BD47" s="243"/>
      <c r="BE47" s="241"/>
      <c r="BF47" s="241"/>
      <c r="BG47" s="241"/>
      <c r="BH47" s="241"/>
      <c r="BI47" s="241"/>
      <c r="BJ47" s="244"/>
      <c r="BK47" s="243"/>
      <c r="BL47" s="241"/>
      <c r="BM47" s="241"/>
      <c r="BN47" s="241"/>
      <c r="BO47" s="241"/>
      <c r="BP47" s="241"/>
      <c r="BQ47" s="244"/>
      <c r="BR47" s="248"/>
      <c r="BS47" s="249"/>
      <c r="BT47" s="249"/>
      <c r="BU47" s="249"/>
      <c r="BV47" s="249"/>
      <c r="BW47" s="249"/>
      <c r="BX47" s="250"/>
    </row>
    <row r="48" spans="1:76" s="6" customFormat="1" ht="12" x14ac:dyDescent="0.2">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426"/>
      <c r="AG48" s="421"/>
      <c r="AH48" s="421"/>
      <c r="AI48" s="209"/>
      <c r="AJ48" s="208"/>
      <c r="AK48" s="209"/>
      <c r="AL48" s="208"/>
      <c r="AM48" s="209"/>
      <c r="AN48" s="208"/>
      <c r="AO48" s="209"/>
      <c r="AP48" s="208"/>
      <c r="AQ48" s="209"/>
      <c r="AR48" s="208"/>
      <c r="AS48" s="421"/>
      <c r="AT48" s="421"/>
      <c r="AU48" s="421"/>
      <c r="AV48" s="209"/>
      <c r="AW48" s="245"/>
      <c r="AX48" s="181"/>
      <c r="AY48" s="181"/>
      <c r="AZ48" s="181"/>
      <c r="BA48" s="181"/>
      <c r="BB48" s="181"/>
      <c r="BC48" s="246"/>
      <c r="BD48" s="245"/>
      <c r="BE48" s="181"/>
      <c r="BF48" s="181"/>
      <c r="BG48" s="181"/>
      <c r="BH48" s="181"/>
      <c r="BI48" s="181"/>
      <c r="BJ48" s="246"/>
      <c r="BK48" s="245"/>
      <c r="BL48" s="181"/>
      <c r="BM48" s="181"/>
      <c r="BN48" s="181"/>
      <c r="BO48" s="181"/>
      <c r="BP48" s="181"/>
      <c r="BQ48" s="246"/>
      <c r="BR48" s="251"/>
      <c r="BS48" s="252"/>
      <c r="BT48" s="252"/>
      <c r="BU48" s="252"/>
      <c r="BV48" s="252"/>
      <c r="BW48" s="252"/>
      <c r="BX48" s="253"/>
    </row>
    <row r="49" spans="1:76" s="6" customFormat="1" ht="12" x14ac:dyDescent="0.2">
      <c r="A49" s="210" t="s">
        <v>62</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2"/>
      <c r="AF49" s="197" t="s">
        <v>40</v>
      </c>
      <c r="AG49" s="198"/>
      <c r="AH49" s="198"/>
      <c r="AI49" s="198"/>
      <c r="AJ49" s="199"/>
      <c r="AK49" s="200"/>
      <c r="AL49" s="199"/>
      <c r="AM49" s="200"/>
      <c r="AN49" s="199"/>
      <c r="AO49" s="200"/>
      <c r="AP49" s="199"/>
      <c r="AQ49" s="200"/>
      <c r="AR49" s="198"/>
      <c r="AS49" s="198"/>
      <c r="AT49" s="198"/>
      <c r="AU49" s="198"/>
      <c r="AV49" s="198"/>
      <c r="AW49" s="201">
        <f>AW50+AW52</f>
        <v>133000</v>
      </c>
      <c r="AX49" s="201"/>
      <c r="AY49" s="201"/>
      <c r="AZ49" s="201"/>
      <c r="BA49" s="201"/>
      <c r="BB49" s="201"/>
      <c r="BC49" s="201"/>
      <c r="BD49" s="201">
        <f>BD50+BD52</f>
        <v>0</v>
      </c>
      <c r="BE49" s="201"/>
      <c r="BF49" s="201"/>
      <c r="BG49" s="201"/>
      <c r="BH49" s="201"/>
      <c r="BI49" s="201"/>
      <c r="BJ49" s="201"/>
      <c r="BK49" s="201">
        <f>BK50+BK52</f>
        <v>0</v>
      </c>
      <c r="BL49" s="201"/>
      <c r="BM49" s="201"/>
      <c r="BN49" s="201"/>
      <c r="BO49" s="201"/>
      <c r="BP49" s="201"/>
      <c r="BQ49" s="201"/>
      <c r="BR49" s="326"/>
      <c r="BS49" s="326"/>
      <c r="BT49" s="326"/>
      <c r="BU49" s="326"/>
      <c r="BV49" s="326"/>
      <c r="BW49" s="326"/>
      <c r="BX49" s="327"/>
    </row>
    <row r="50" spans="1:76" s="6" customFormat="1" ht="12" x14ac:dyDescent="0.2">
      <c r="A50" s="316" t="s">
        <v>27</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8"/>
      <c r="AF50" s="425"/>
      <c r="AG50" s="420"/>
      <c r="AH50" s="420"/>
      <c r="AI50" s="207"/>
      <c r="AJ50" s="206" t="s">
        <v>259</v>
      </c>
      <c r="AK50" s="207"/>
      <c r="AL50" s="206" t="s">
        <v>190</v>
      </c>
      <c r="AM50" s="207"/>
      <c r="AN50" s="206" t="s">
        <v>252</v>
      </c>
      <c r="AO50" s="207"/>
      <c r="AP50" s="206"/>
      <c r="AQ50" s="207"/>
      <c r="AR50" s="206"/>
      <c r="AS50" s="420"/>
      <c r="AT50" s="420"/>
      <c r="AU50" s="420"/>
      <c r="AV50" s="207"/>
      <c r="AW50" s="243">
        <v>8000</v>
      </c>
      <c r="AX50" s="241"/>
      <c r="AY50" s="241"/>
      <c r="AZ50" s="241"/>
      <c r="BA50" s="241"/>
      <c r="BB50" s="241"/>
      <c r="BC50" s="244"/>
      <c r="BD50" s="243"/>
      <c r="BE50" s="241"/>
      <c r="BF50" s="241"/>
      <c r="BG50" s="241"/>
      <c r="BH50" s="241"/>
      <c r="BI50" s="241"/>
      <c r="BJ50" s="244"/>
      <c r="BK50" s="243"/>
      <c r="BL50" s="241"/>
      <c r="BM50" s="241"/>
      <c r="BN50" s="241"/>
      <c r="BO50" s="241"/>
      <c r="BP50" s="241"/>
      <c r="BQ50" s="244"/>
      <c r="BR50" s="248"/>
      <c r="BS50" s="249"/>
      <c r="BT50" s="249"/>
      <c r="BU50" s="249"/>
      <c r="BV50" s="249"/>
      <c r="BW50" s="249"/>
      <c r="BX50" s="250"/>
    </row>
    <row r="51" spans="1:76" s="6" customFormat="1" ht="12" x14ac:dyDescent="0.2">
      <c r="A51" s="213" t="s">
        <v>209</v>
      </c>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4"/>
      <c r="AF51" s="426"/>
      <c r="AG51" s="421"/>
      <c r="AH51" s="421"/>
      <c r="AI51" s="209"/>
      <c r="AJ51" s="208"/>
      <c r="AK51" s="209"/>
      <c r="AL51" s="208"/>
      <c r="AM51" s="209"/>
      <c r="AN51" s="208"/>
      <c r="AO51" s="209"/>
      <c r="AP51" s="208"/>
      <c r="AQ51" s="209"/>
      <c r="AR51" s="208"/>
      <c r="AS51" s="421"/>
      <c r="AT51" s="421"/>
      <c r="AU51" s="421"/>
      <c r="AV51" s="209"/>
      <c r="AW51" s="245"/>
      <c r="AX51" s="181"/>
      <c r="AY51" s="181"/>
      <c r="AZ51" s="181"/>
      <c r="BA51" s="181"/>
      <c r="BB51" s="181"/>
      <c r="BC51" s="246"/>
      <c r="BD51" s="245"/>
      <c r="BE51" s="181"/>
      <c r="BF51" s="181"/>
      <c r="BG51" s="181"/>
      <c r="BH51" s="181"/>
      <c r="BI51" s="181"/>
      <c r="BJ51" s="246"/>
      <c r="BK51" s="245"/>
      <c r="BL51" s="181"/>
      <c r="BM51" s="181"/>
      <c r="BN51" s="181"/>
      <c r="BO51" s="181"/>
      <c r="BP51" s="181"/>
      <c r="BQ51" s="246"/>
      <c r="BR51" s="251"/>
      <c r="BS51" s="252"/>
      <c r="BT51" s="252"/>
      <c r="BU51" s="252"/>
      <c r="BV51" s="252"/>
      <c r="BW51" s="252"/>
      <c r="BX51" s="253"/>
    </row>
    <row r="52" spans="1:76" s="6" customFormat="1" ht="12" x14ac:dyDescent="0.2">
      <c r="A52" s="213" t="s">
        <v>204</v>
      </c>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4"/>
      <c r="AF52" s="46"/>
      <c r="AG52" s="47"/>
      <c r="AH52" s="47"/>
      <c r="AI52" s="45"/>
      <c r="AJ52" s="163" t="s">
        <v>260</v>
      </c>
      <c r="AK52" s="164"/>
      <c r="AL52" s="163" t="s">
        <v>190</v>
      </c>
      <c r="AM52" s="164"/>
      <c r="AN52" s="163" t="s">
        <v>252</v>
      </c>
      <c r="AO52" s="164"/>
      <c r="AP52" s="44"/>
      <c r="AQ52" s="45"/>
      <c r="AR52" s="163"/>
      <c r="AS52" s="287"/>
      <c r="AT52" s="287"/>
      <c r="AU52" s="287"/>
      <c r="AV52" s="45"/>
      <c r="AW52" s="187">
        <v>125000</v>
      </c>
      <c r="AX52" s="188"/>
      <c r="AY52" s="188"/>
      <c r="AZ52" s="188"/>
      <c r="BA52" s="188"/>
      <c r="BB52" s="188"/>
      <c r="BC52" s="189"/>
      <c r="BD52" s="38"/>
      <c r="BE52" s="39"/>
      <c r="BF52" s="39"/>
      <c r="BG52" s="39"/>
      <c r="BH52" s="39"/>
      <c r="BI52" s="39"/>
      <c r="BJ52" s="40"/>
      <c r="BK52" s="38"/>
      <c r="BL52" s="39"/>
      <c r="BM52" s="39"/>
      <c r="BN52" s="39"/>
      <c r="BO52" s="39"/>
      <c r="BP52" s="39"/>
      <c r="BQ52" s="40"/>
      <c r="BR52" s="41"/>
      <c r="BS52" s="42"/>
      <c r="BT52" s="42"/>
      <c r="BU52" s="42"/>
      <c r="BV52" s="42"/>
      <c r="BW52" s="42"/>
      <c r="BX52" s="43"/>
    </row>
    <row r="53" spans="1:76" s="6" customFormat="1" ht="12" x14ac:dyDescent="0.2">
      <c r="A53" s="215" t="s">
        <v>63</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6"/>
      <c r="AF53" s="217" t="s">
        <v>41</v>
      </c>
      <c r="AG53" s="218"/>
      <c r="AH53" s="218"/>
      <c r="AI53" s="200"/>
      <c r="AJ53" s="199"/>
      <c r="AK53" s="200"/>
      <c r="AL53" s="199"/>
      <c r="AM53" s="200"/>
      <c r="AN53" s="199"/>
      <c r="AO53" s="200"/>
      <c r="AP53" s="199"/>
      <c r="AQ53" s="200"/>
      <c r="AR53" s="198"/>
      <c r="AS53" s="198"/>
      <c r="AT53" s="198"/>
      <c r="AU53" s="198"/>
      <c r="AV53" s="198"/>
      <c r="AW53" s="416">
        <f>AW55+AW56+AW57+AW58+AW59+AW61+AW62+AW63+AW64+AW65+AW66+AW67+AW68+AW69+AW70+AW71+AW72+AW73+AW60</f>
        <v>10067523</v>
      </c>
      <c r="AX53" s="416"/>
      <c r="AY53" s="416"/>
      <c r="AZ53" s="416"/>
      <c r="BA53" s="416"/>
      <c r="BB53" s="416"/>
      <c r="BC53" s="416"/>
      <c r="BD53" s="201">
        <f>BD54+BD57+BD58+BD74+BD55+BD56</f>
        <v>4787621</v>
      </c>
      <c r="BE53" s="201"/>
      <c r="BF53" s="201"/>
      <c r="BG53" s="201"/>
      <c r="BH53" s="201"/>
      <c r="BI53" s="201"/>
      <c r="BJ53" s="201"/>
      <c r="BK53" s="201">
        <f>BK54+BK57+BK58+BK74+BK55+BK56</f>
        <v>4780781</v>
      </c>
      <c r="BL53" s="201"/>
      <c r="BM53" s="201"/>
      <c r="BN53" s="201"/>
      <c r="BO53" s="201"/>
      <c r="BP53" s="201"/>
      <c r="BQ53" s="201"/>
      <c r="BR53" s="326"/>
      <c r="BS53" s="326"/>
      <c r="BT53" s="326"/>
      <c r="BU53" s="326"/>
      <c r="BV53" s="326"/>
      <c r="BW53" s="326"/>
      <c r="BX53" s="327"/>
    </row>
    <row r="54" spans="1:76" s="6" customFormat="1" ht="23.25" customHeight="1" x14ac:dyDescent="0.2">
      <c r="A54" s="407" t="s">
        <v>64</v>
      </c>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8"/>
      <c r="AF54" s="161"/>
      <c r="AG54" s="162"/>
      <c r="AH54" s="162"/>
      <c r="AI54" s="162"/>
      <c r="AJ54" s="163"/>
      <c r="AK54" s="164"/>
      <c r="AL54" s="163"/>
      <c r="AM54" s="164"/>
      <c r="AN54" s="163"/>
      <c r="AO54" s="164"/>
      <c r="AP54" s="163"/>
      <c r="AQ54" s="164"/>
      <c r="AR54" s="162"/>
      <c r="AS54" s="162"/>
      <c r="AT54" s="162"/>
      <c r="AU54" s="162"/>
      <c r="AV54" s="16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3"/>
      <c r="BS54" s="153"/>
      <c r="BT54" s="153"/>
      <c r="BU54" s="153"/>
      <c r="BV54" s="153"/>
      <c r="BW54" s="153"/>
      <c r="BX54" s="154"/>
    </row>
    <row r="55" spans="1:76" s="6" customFormat="1" ht="12" x14ac:dyDescent="0.2">
      <c r="A55" s="328" t="s">
        <v>205</v>
      </c>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30"/>
      <c r="AF55" s="161" t="s">
        <v>42</v>
      </c>
      <c r="AG55" s="162"/>
      <c r="AH55" s="162"/>
      <c r="AI55" s="162"/>
      <c r="AJ55" s="163" t="s">
        <v>242</v>
      </c>
      <c r="AK55" s="164"/>
      <c r="AL55" s="163" t="s">
        <v>191</v>
      </c>
      <c r="AM55" s="164"/>
      <c r="AN55" s="163" t="s">
        <v>262</v>
      </c>
      <c r="AO55" s="164"/>
      <c r="AP55" s="163"/>
      <c r="AQ55" s="164"/>
      <c r="AR55" s="162" t="s">
        <v>65</v>
      </c>
      <c r="AS55" s="162"/>
      <c r="AT55" s="162"/>
      <c r="AU55" s="162"/>
      <c r="AV55" s="162"/>
      <c r="AW55" s="205">
        <v>331000</v>
      </c>
      <c r="AX55" s="205"/>
      <c r="AY55" s="205"/>
      <c r="AZ55" s="205"/>
      <c r="BA55" s="205"/>
      <c r="BB55" s="205"/>
      <c r="BC55" s="205"/>
      <c r="BD55" s="152">
        <v>331000</v>
      </c>
      <c r="BE55" s="152"/>
      <c r="BF55" s="152"/>
      <c r="BG55" s="152"/>
      <c r="BH55" s="152"/>
      <c r="BI55" s="152"/>
      <c r="BJ55" s="152"/>
      <c r="BK55" s="152">
        <v>331000</v>
      </c>
      <c r="BL55" s="152"/>
      <c r="BM55" s="152"/>
      <c r="BN55" s="152"/>
      <c r="BO55" s="152"/>
      <c r="BP55" s="152"/>
      <c r="BQ55" s="152"/>
      <c r="BR55" s="153"/>
      <c r="BS55" s="153"/>
      <c r="BT55" s="153"/>
      <c r="BU55" s="153"/>
      <c r="BV55" s="153"/>
      <c r="BW55" s="153"/>
      <c r="BX55" s="154"/>
    </row>
    <row r="56" spans="1:76" s="6" customFormat="1" ht="26.25" customHeight="1" x14ac:dyDescent="0.2">
      <c r="A56" s="328" t="s">
        <v>212</v>
      </c>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30"/>
      <c r="AF56" s="161" t="s">
        <v>42</v>
      </c>
      <c r="AG56" s="162"/>
      <c r="AH56" s="162"/>
      <c r="AI56" s="162"/>
      <c r="AJ56" s="163" t="s">
        <v>243</v>
      </c>
      <c r="AK56" s="164"/>
      <c r="AL56" s="163" t="s">
        <v>190</v>
      </c>
      <c r="AM56" s="164"/>
      <c r="AN56" s="163" t="s">
        <v>263</v>
      </c>
      <c r="AO56" s="164"/>
      <c r="AP56" s="163"/>
      <c r="AQ56" s="164"/>
      <c r="AR56" s="162" t="s">
        <v>65</v>
      </c>
      <c r="AS56" s="162"/>
      <c r="AT56" s="162"/>
      <c r="AU56" s="162"/>
      <c r="AV56" s="162"/>
      <c r="AW56" s="205">
        <v>3014400</v>
      </c>
      <c r="AX56" s="205"/>
      <c r="AY56" s="205"/>
      <c r="AZ56" s="205"/>
      <c r="BA56" s="205"/>
      <c r="BB56" s="205"/>
      <c r="BC56" s="205"/>
      <c r="BD56" s="152">
        <v>3014400</v>
      </c>
      <c r="BE56" s="152"/>
      <c r="BF56" s="152"/>
      <c r="BG56" s="152"/>
      <c r="BH56" s="152"/>
      <c r="BI56" s="152"/>
      <c r="BJ56" s="152"/>
      <c r="BK56" s="152">
        <v>3014400</v>
      </c>
      <c r="BL56" s="152"/>
      <c r="BM56" s="152"/>
      <c r="BN56" s="152"/>
      <c r="BO56" s="152"/>
      <c r="BP56" s="152"/>
      <c r="BQ56" s="152"/>
      <c r="BR56" s="153"/>
      <c r="BS56" s="153"/>
      <c r="BT56" s="153"/>
      <c r="BU56" s="153"/>
      <c r="BV56" s="153"/>
      <c r="BW56" s="153"/>
      <c r="BX56" s="154"/>
    </row>
    <row r="57" spans="1:76" s="6" customFormat="1" ht="20.25" customHeight="1" x14ac:dyDescent="0.2">
      <c r="A57" s="328" t="s">
        <v>206</v>
      </c>
      <c r="B57" s="329"/>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30"/>
      <c r="AF57" s="161" t="s">
        <v>42</v>
      </c>
      <c r="AG57" s="162"/>
      <c r="AH57" s="162"/>
      <c r="AI57" s="162"/>
      <c r="AJ57" s="163" t="s">
        <v>241</v>
      </c>
      <c r="AK57" s="164"/>
      <c r="AL57" s="163" t="s">
        <v>190</v>
      </c>
      <c r="AM57" s="164"/>
      <c r="AN57" s="163" t="s">
        <v>253</v>
      </c>
      <c r="AO57" s="164"/>
      <c r="AP57" s="163"/>
      <c r="AQ57" s="164"/>
      <c r="AR57" s="162" t="s">
        <v>65</v>
      </c>
      <c r="AS57" s="162"/>
      <c r="AT57" s="162"/>
      <c r="AU57" s="162"/>
      <c r="AV57" s="162"/>
      <c r="AW57" s="205">
        <v>158257</v>
      </c>
      <c r="AX57" s="205"/>
      <c r="AY57" s="205"/>
      <c r="AZ57" s="205"/>
      <c r="BA57" s="205"/>
      <c r="BB57" s="205"/>
      <c r="BC57" s="205"/>
      <c r="BD57" s="152">
        <v>138435</v>
      </c>
      <c r="BE57" s="152"/>
      <c r="BF57" s="152"/>
      <c r="BG57" s="152"/>
      <c r="BH57" s="152"/>
      <c r="BI57" s="152"/>
      <c r="BJ57" s="152"/>
      <c r="BK57" s="152">
        <v>131595</v>
      </c>
      <c r="BL57" s="152"/>
      <c r="BM57" s="152"/>
      <c r="BN57" s="152"/>
      <c r="BO57" s="152"/>
      <c r="BP57" s="152"/>
      <c r="BQ57" s="152"/>
      <c r="BR57" s="153"/>
      <c r="BS57" s="153"/>
      <c r="BT57" s="153"/>
      <c r="BU57" s="153"/>
      <c r="BV57" s="153"/>
      <c r="BW57" s="153"/>
      <c r="BX57" s="154"/>
    </row>
    <row r="58" spans="1:76" s="6" customFormat="1" ht="37.5" customHeight="1" x14ac:dyDescent="0.2">
      <c r="A58" s="328" t="s">
        <v>207</v>
      </c>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30"/>
      <c r="AF58" s="161" t="s">
        <v>42</v>
      </c>
      <c r="AG58" s="162"/>
      <c r="AH58" s="162"/>
      <c r="AI58" s="162"/>
      <c r="AJ58" s="163" t="s">
        <v>244</v>
      </c>
      <c r="AK58" s="164"/>
      <c r="AL58" s="163" t="s">
        <v>190</v>
      </c>
      <c r="AM58" s="164"/>
      <c r="AN58" s="163" t="s">
        <v>264</v>
      </c>
      <c r="AO58" s="164"/>
      <c r="AP58" s="163"/>
      <c r="AQ58" s="164"/>
      <c r="AR58" s="162" t="s">
        <v>65</v>
      </c>
      <c r="AS58" s="162"/>
      <c r="AT58" s="162"/>
      <c r="AU58" s="162"/>
      <c r="AV58" s="162"/>
      <c r="AW58" s="205">
        <v>1303786</v>
      </c>
      <c r="AX58" s="205"/>
      <c r="AY58" s="205"/>
      <c r="AZ58" s="205"/>
      <c r="BA58" s="205"/>
      <c r="BB58" s="205"/>
      <c r="BC58" s="205"/>
      <c r="BD58" s="152">
        <v>1303786</v>
      </c>
      <c r="BE58" s="152"/>
      <c r="BF58" s="152"/>
      <c r="BG58" s="152"/>
      <c r="BH58" s="152"/>
      <c r="BI58" s="152"/>
      <c r="BJ58" s="152"/>
      <c r="BK58" s="152">
        <v>1303786</v>
      </c>
      <c r="BL58" s="152"/>
      <c r="BM58" s="152"/>
      <c r="BN58" s="152"/>
      <c r="BO58" s="152"/>
      <c r="BP58" s="152"/>
      <c r="BQ58" s="152"/>
      <c r="BR58" s="153"/>
      <c r="BS58" s="153"/>
      <c r="BT58" s="153"/>
      <c r="BU58" s="153"/>
      <c r="BV58" s="153"/>
      <c r="BW58" s="153"/>
      <c r="BX58" s="154"/>
    </row>
    <row r="59" spans="1:76" s="6" customFormat="1" ht="37.5" customHeight="1" x14ac:dyDescent="0.2">
      <c r="A59" s="328" t="s">
        <v>234</v>
      </c>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30"/>
      <c r="AF59" s="161" t="s">
        <v>42</v>
      </c>
      <c r="AG59" s="162"/>
      <c r="AH59" s="162"/>
      <c r="AI59" s="162"/>
      <c r="AJ59" s="163" t="s">
        <v>261</v>
      </c>
      <c r="AK59" s="164"/>
      <c r="AL59" s="163" t="s">
        <v>190</v>
      </c>
      <c r="AM59" s="164"/>
      <c r="AN59" s="163" t="s">
        <v>265</v>
      </c>
      <c r="AO59" s="164"/>
      <c r="AP59" s="163"/>
      <c r="AQ59" s="164"/>
      <c r="AR59" s="162" t="s">
        <v>65</v>
      </c>
      <c r="AS59" s="162"/>
      <c r="AT59" s="162"/>
      <c r="AU59" s="162"/>
      <c r="AV59" s="162"/>
      <c r="AW59" s="205">
        <v>5260080</v>
      </c>
      <c r="AX59" s="205"/>
      <c r="AY59" s="205"/>
      <c r="AZ59" s="205"/>
      <c r="BA59" s="205"/>
      <c r="BB59" s="205"/>
      <c r="BC59" s="205"/>
      <c r="BD59" s="152"/>
      <c r="BE59" s="152"/>
      <c r="BF59" s="152"/>
      <c r="BG59" s="152"/>
      <c r="BH59" s="152"/>
      <c r="BI59" s="152"/>
      <c r="BJ59" s="152"/>
      <c r="BK59" s="152"/>
      <c r="BL59" s="152"/>
      <c r="BM59" s="152"/>
      <c r="BN59" s="152"/>
      <c r="BO59" s="152"/>
      <c r="BP59" s="152"/>
      <c r="BQ59" s="152"/>
      <c r="BR59" s="153"/>
      <c r="BS59" s="153"/>
      <c r="BT59" s="153"/>
      <c r="BU59" s="153"/>
      <c r="BV59" s="153"/>
      <c r="BW59" s="153"/>
      <c r="BX59" s="154"/>
    </row>
    <row r="60" spans="1:76" s="6" customFormat="1" ht="37.5" hidden="1" customHeight="1" x14ac:dyDescent="0.2">
      <c r="A60" s="328"/>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30"/>
      <c r="AF60" s="161" t="s">
        <v>42</v>
      </c>
      <c r="AG60" s="162"/>
      <c r="AH60" s="162"/>
      <c r="AI60" s="162"/>
      <c r="AJ60" s="163"/>
      <c r="AK60" s="164"/>
      <c r="AL60" s="163"/>
      <c r="AM60" s="164"/>
      <c r="AN60" s="163"/>
      <c r="AO60" s="164"/>
      <c r="AP60" s="163"/>
      <c r="AQ60" s="164"/>
      <c r="AR60" s="162" t="s">
        <v>65</v>
      </c>
      <c r="AS60" s="162"/>
      <c r="AT60" s="162"/>
      <c r="AU60" s="162"/>
      <c r="AV60" s="162"/>
      <c r="AW60" s="205"/>
      <c r="AX60" s="205"/>
      <c r="AY60" s="205"/>
      <c r="AZ60" s="205"/>
      <c r="BA60" s="205"/>
      <c r="BB60" s="205"/>
      <c r="BC60" s="205"/>
      <c r="BD60" s="152"/>
      <c r="BE60" s="152"/>
      <c r="BF60" s="152"/>
      <c r="BG60" s="152"/>
      <c r="BH60" s="152"/>
      <c r="BI60" s="152"/>
      <c r="BJ60" s="152"/>
      <c r="BK60" s="152"/>
      <c r="BL60" s="152"/>
      <c r="BM60" s="152"/>
      <c r="BN60" s="152"/>
      <c r="BO60" s="152"/>
      <c r="BP60" s="152"/>
      <c r="BQ60" s="152"/>
      <c r="BR60" s="153"/>
      <c r="BS60" s="153"/>
      <c r="BT60" s="153"/>
      <c r="BU60" s="153"/>
      <c r="BV60" s="153"/>
      <c r="BW60" s="153"/>
      <c r="BX60" s="154"/>
    </row>
    <row r="61" spans="1:76" s="6" customFormat="1" ht="37.5" hidden="1" customHeight="1" x14ac:dyDescent="0.2">
      <c r="A61" s="407"/>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8"/>
      <c r="AF61" s="286" t="s">
        <v>42</v>
      </c>
      <c r="AG61" s="287"/>
      <c r="AH61" s="287"/>
      <c r="AI61" s="164"/>
      <c r="AJ61" s="163"/>
      <c r="AK61" s="164"/>
      <c r="AL61" s="163"/>
      <c r="AM61" s="164"/>
      <c r="AN61" s="163"/>
      <c r="AO61" s="164"/>
      <c r="AP61" s="61"/>
      <c r="AQ61" s="62"/>
      <c r="AR61" s="163" t="s">
        <v>65</v>
      </c>
      <c r="AS61" s="287"/>
      <c r="AT61" s="287"/>
      <c r="AU61" s="287"/>
      <c r="AV61" s="62"/>
      <c r="AW61" s="301"/>
      <c r="AX61" s="302"/>
      <c r="AY61" s="302"/>
      <c r="AZ61" s="302"/>
      <c r="BA61" s="302"/>
      <c r="BB61" s="302"/>
      <c r="BC61" s="303"/>
      <c r="BD61" s="187"/>
      <c r="BE61" s="188"/>
      <c r="BF61" s="188"/>
      <c r="BG61" s="188"/>
      <c r="BH61" s="188"/>
      <c r="BI61" s="188"/>
      <c r="BJ61" s="189"/>
      <c r="BK61" s="58"/>
      <c r="BL61" s="59"/>
      <c r="BM61" s="59"/>
      <c r="BN61" s="59"/>
      <c r="BO61" s="59"/>
      <c r="BP61" s="59"/>
      <c r="BQ61" s="60"/>
      <c r="BR61" s="63"/>
      <c r="BS61" s="64"/>
      <c r="BT61" s="64"/>
      <c r="BU61" s="64"/>
      <c r="BV61" s="64"/>
      <c r="BW61" s="64"/>
      <c r="BX61" s="65"/>
    </row>
    <row r="62" spans="1:76" s="6" customFormat="1" ht="37.5" hidden="1" customHeight="1" x14ac:dyDescent="0.2">
      <c r="A62" s="407"/>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8"/>
      <c r="AF62" s="286" t="s">
        <v>42</v>
      </c>
      <c r="AG62" s="287"/>
      <c r="AH62" s="287"/>
      <c r="AI62" s="164"/>
      <c r="AJ62" s="97"/>
      <c r="AK62" s="98"/>
      <c r="AL62" s="163"/>
      <c r="AM62" s="164"/>
      <c r="AN62" s="97"/>
      <c r="AO62" s="98"/>
      <c r="AP62" s="68"/>
      <c r="AQ62" s="67"/>
      <c r="AR62" s="163" t="s">
        <v>65</v>
      </c>
      <c r="AS62" s="287"/>
      <c r="AT62" s="287"/>
      <c r="AU62" s="287"/>
      <c r="AV62" s="67"/>
      <c r="AW62" s="301"/>
      <c r="AX62" s="302"/>
      <c r="AY62" s="302"/>
      <c r="AZ62" s="302"/>
      <c r="BA62" s="302"/>
      <c r="BB62" s="302"/>
      <c r="BC62" s="303"/>
      <c r="BD62" s="187"/>
      <c r="BE62" s="188"/>
      <c r="BF62" s="188"/>
      <c r="BG62" s="188"/>
      <c r="BH62" s="188"/>
      <c r="BI62" s="188"/>
      <c r="BJ62" s="189"/>
      <c r="BK62" s="69"/>
      <c r="BL62" s="70"/>
      <c r="BM62" s="70"/>
      <c r="BN62" s="70"/>
      <c r="BO62" s="70"/>
      <c r="BP62" s="70"/>
      <c r="BQ62" s="71"/>
      <c r="BR62" s="72"/>
      <c r="BS62" s="73"/>
      <c r="BT62" s="73"/>
      <c r="BU62" s="73"/>
      <c r="BV62" s="73"/>
      <c r="BW62" s="73"/>
      <c r="BX62" s="74"/>
    </row>
    <row r="63" spans="1:76" s="6" customFormat="1" ht="36" hidden="1" customHeight="1" x14ac:dyDescent="0.2">
      <c r="A63" s="328"/>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30"/>
      <c r="AF63" s="161" t="s">
        <v>42</v>
      </c>
      <c r="AG63" s="162"/>
      <c r="AH63" s="162"/>
      <c r="AI63" s="162"/>
      <c r="AJ63" s="163"/>
      <c r="AK63" s="164"/>
      <c r="AL63" s="163"/>
      <c r="AM63" s="164"/>
      <c r="AN63" s="163"/>
      <c r="AO63" s="164"/>
      <c r="AP63" s="163"/>
      <c r="AQ63" s="164"/>
      <c r="AR63" s="162" t="s">
        <v>65</v>
      </c>
      <c r="AS63" s="162"/>
      <c r="AT63" s="162"/>
      <c r="AU63" s="162"/>
      <c r="AV63" s="162"/>
      <c r="AW63" s="205"/>
      <c r="AX63" s="205"/>
      <c r="AY63" s="205"/>
      <c r="AZ63" s="205"/>
      <c r="BA63" s="205"/>
      <c r="BB63" s="205"/>
      <c r="BC63" s="205"/>
      <c r="BD63" s="152"/>
      <c r="BE63" s="152"/>
      <c r="BF63" s="152"/>
      <c r="BG63" s="152"/>
      <c r="BH63" s="152"/>
      <c r="BI63" s="152"/>
      <c r="BJ63" s="152"/>
      <c r="BK63" s="152"/>
      <c r="BL63" s="152"/>
      <c r="BM63" s="152"/>
      <c r="BN63" s="152"/>
      <c r="BO63" s="152"/>
      <c r="BP63" s="152"/>
      <c r="BQ63" s="152"/>
      <c r="BR63" s="153"/>
      <c r="BS63" s="153"/>
      <c r="BT63" s="153"/>
      <c r="BU63" s="153"/>
      <c r="BV63" s="153"/>
      <c r="BW63" s="153"/>
      <c r="BX63" s="154"/>
    </row>
    <row r="64" spans="1:76" s="6" customFormat="1" ht="36" hidden="1" customHeight="1" x14ac:dyDescent="0.2">
      <c r="A64" s="328"/>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30"/>
      <c r="AF64" s="161" t="s">
        <v>42</v>
      </c>
      <c r="AG64" s="162"/>
      <c r="AH64" s="162"/>
      <c r="AI64" s="162"/>
      <c r="AJ64" s="163"/>
      <c r="AK64" s="164"/>
      <c r="AL64" s="163"/>
      <c r="AM64" s="164"/>
      <c r="AN64" s="163"/>
      <c r="AO64" s="164"/>
      <c r="AP64" s="163"/>
      <c r="AQ64" s="164"/>
      <c r="AR64" s="162" t="s">
        <v>65</v>
      </c>
      <c r="AS64" s="162"/>
      <c r="AT64" s="162"/>
      <c r="AU64" s="162"/>
      <c r="AV64" s="162"/>
      <c r="AW64" s="205"/>
      <c r="AX64" s="205"/>
      <c r="AY64" s="205"/>
      <c r="AZ64" s="205"/>
      <c r="BA64" s="205"/>
      <c r="BB64" s="205"/>
      <c r="BC64" s="205"/>
      <c r="BD64" s="152"/>
      <c r="BE64" s="152"/>
      <c r="BF64" s="152"/>
      <c r="BG64" s="152"/>
      <c r="BH64" s="152"/>
      <c r="BI64" s="152"/>
      <c r="BJ64" s="152"/>
      <c r="BK64" s="152"/>
      <c r="BL64" s="152"/>
      <c r="BM64" s="152"/>
      <c r="BN64" s="152"/>
      <c r="BO64" s="152"/>
      <c r="BP64" s="152"/>
      <c r="BQ64" s="152"/>
      <c r="BR64" s="153"/>
      <c r="BS64" s="153"/>
      <c r="BT64" s="153"/>
      <c r="BU64" s="153"/>
      <c r="BV64" s="153"/>
      <c r="BW64" s="153"/>
      <c r="BX64" s="154"/>
    </row>
    <row r="65" spans="1:76" s="6" customFormat="1" ht="36" hidden="1" customHeight="1" x14ac:dyDescent="0.2">
      <c r="A65" s="328"/>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30"/>
      <c r="AF65" s="161" t="s">
        <v>42</v>
      </c>
      <c r="AG65" s="162"/>
      <c r="AH65" s="162"/>
      <c r="AI65" s="162"/>
      <c r="AJ65" s="163"/>
      <c r="AK65" s="164"/>
      <c r="AL65" s="163"/>
      <c r="AM65" s="164"/>
      <c r="AN65" s="163"/>
      <c r="AO65" s="164"/>
      <c r="AP65" s="163"/>
      <c r="AQ65" s="164"/>
      <c r="AR65" s="162" t="s">
        <v>65</v>
      </c>
      <c r="AS65" s="162"/>
      <c r="AT65" s="162"/>
      <c r="AU65" s="162"/>
      <c r="AV65" s="162"/>
      <c r="AW65" s="205"/>
      <c r="AX65" s="205"/>
      <c r="AY65" s="205"/>
      <c r="AZ65" s="205"/>
      <c r="BA65" s="205"/>
      <c r="BB65" s="205"/>
      <c r="BC65" s="205"/>
      <c r="BD65" s="152"/>
      <c r="BE65" s="152"/>
      <c r="BF65" s="152"/>
      <c r="BG65" s="152"/>
      <c r="BH65" s="152"/>
      <c r="BI65" s="152"/>
      <c r="BJ65" s="152"/>
      <c r="BK65" s="152"/>
      <c r="BL65" s="152"/>
      <c r="BM65" s="152"/>
      <c r="BN65" s="152"/>
      <c r="BO65" s="152"/>
      <c r="BP65" s="152"/>
      <c r="BQ65" s="152"/>
      <c r="BR65" s="153"/>
      <c r="BS65" s="153"/>
      <c r="BT65" s="153"/>
      <c r="BU65" s="153"/>
      <c r="BV65" s="153"/>
      <c r="BW65" s="153"/>
      <c r="BX65" s="154"/>
    </row>
    <row r="66" spans="1:76" s="6" customFormat="1" ht="36" hidden="1" customHeight="1" x14ac:dyDescent="0.2">
      <c r="A66" s="328"/>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30"/>
      <c r="AF66" s="161" t="s">
        <v>42</v>
      </c>
      <c r="AG66" s="162"/>
      <c r="AH66" s="162"/>
      <c r="AI66" s="162"/>
      <c r="AJ66" s="163"/>
      <c r="AK66" s="164"/>
      <c r="AL66" s="163"/>
      <c r="AM66" s="164"/>
      <c r="AN66" s="163"/>
      <c r="AO66" s="164"/>
      <c r="AP66" s="163"/>
      <c r="AQ66" s="164"/>
      <c r="AR66" s="162" t="s">
        <v>65</v>
      </c>
      <c r="AS66" s="162"/>
      <c r="AT66" s="162"/>
      <c r="AU66" s="162"/>
      <c r="AV66" s="162"/>
      <c r="AW66" s="205"/>
      <c r="AX66" s="205"/>
      <c r="AY66" s="205"/>
      <c r="AZ66" s="205"/>
      <c r="BA66" s="205"/>
      <c r="BB66" s="205"/>
      <c r="BC66" s="205"/>
      <c r="BD66" s="152"/>
      <c r="BE66" s="152"/>
      <c r="BF66" s="152"/>
      <c r="BG66" s="152"/>
      <c r="BH66" s="152"/>
      <c r="BI66" s="152"/>
      <c r="BJ66" s="152"/>
      <c r="BK66" s="152"/>
      <c r="BL66" s="152"/>
      <c r="BM66" s="152"/>
      <c r="BN66" s="152"/>
      <c r="BO66" s="152"/>
      <c r="BP66" s="152"/>
      <c r="BQ66" s="152"/>
      <c r="BR66" s="153"/>
      <c r="BS66" s="153"/>
      <c r="BT66" s="153"/>
      <c r="BU66" s="153"/>
      <c r="BV66" s="153"/>
      <c r="BW66" s="153"/>
      <c r="BX66" s="154"/>
    </row>
    <row r="67" spans="1:76" s="6" customFormat="1" ht="36" hidden="1" customHeight="1" x14ac:dyDescent="0.2">
      <c r="A67" s="328"/>
      <c r="B67" s="329"/>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30"/>
      <c r="AF67" s="161" t="s">
        <v>42</v>
      </c>
      <c r="AG67" s="162"/>
      <c r="AH67" s="162"/>
      <c r="AI67" s="162"/>
      <c r="AJ67" s="163"/>
      <c r="AK67" s="164"/>
      <c r="AL67" s="163"/>
      <c r="AM67" s="164"/>
      <c r="AN67" s="163"/>
      <c r="AO67" s="164"/>
      <c r="AP67" s="163"/>
      <c r="AQ67" s="164"/>
      <c r="AR67" s="162" t="s">
        <v>65</v>
      </c>
      <c r="AS67" s="162"/>
      <c r="AT67" s="162"/>
      <c r="AU67" s="162"/>
      <c r="AV67" s="162"/>
      <c r="AW67" s="205"/>
      <c r="AX67" s="205"/>
      <c r="AY67" s="205"/>
      <c r="AZ67" s="205"/>
      <c r="BA67" s="205"/>
      <c r="BB67" s="205"/>
      <c r="BC67" s="205"/>
      <c r="BD67" s="152"/>
      <c r="BE67" s="152"/>
      <c r="BF67" s="152"/>
      <c r="BG67" s="152"/>
      <c r="BH67" s="152"/>
      <c r="BI67" s="152"/>
      <c r="BJ67" s="152"/>
      <c r="BK67" s="152"/>
      <c r="BL67" s="152"/>
      <c r="BM67" s="152"/>
      <c r="BN67" s="152"/>
      <c r="BO67" s="152"/>
      <c r="BP67" s="152"/>
      <c r="BQ67" s="152"/>
      <c r="BR67" s="153"/>
      <c r="BS67" s="153"/>
      <c r="BT67" s="153"/>
      <c r="BU67" s="153"/>
      <c r="BV67" s="153"/>
      <c r="BW67" s="153"/>
      <c r="BX67" s="154"/>
    </row>
    <row r="68" spans="1:76" s="6" customFormat="1" ht="36" hidden="1" customHeight="1" x14ac:dyDescent="0.2">
      <c r="A68" s="328"/>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30"/>
      <c r="AF68" s="161" t="s">
        <v>42</v>
      </c>
      <c r="AG68" s="162"/>
      <c r="AH68" s="162"/>
      <c r="AI68" s="162"/>
      <c r="AJ68" s="163"/>
      <c r="AK68" s="164"/>
      <c r="AL68" s="163"/>
      <c r="AM68" s="164"/>
      <c r="AN68" s="163"/>
      <c r="AO68" s="164"/>
      <c r="AP68" s="163"/>
      <c r="AQ68" s="164"/>
      <c r="AR68" s="162" t="s">
        <v>65</v>
      </c>
      <c r="AS68" s="162"/>
      <c r="AT68" s="162"/>
      <c r="AU68" s="162"/>
      <c r="AV68" s="162"/>
      <c r="AW68" s="205"/>
      <c r="AX68" s="205"/>
      <c r="AY68" s="205"/>
      <c r="AZ68" s="205"/>
      <c r="BA68" s="205"/>
      <c r="BB68" s="205"/>
      <c r="BC68" s="205"/>
      <c r="BD68" s="152"/>
      <c r="BE68" s="152"/>
      <c r="BF68" s="152"/>
      <c r="BG68" s="152"/>
      <c r="BH68" s="152"/>
      <c r="BI68" s="152"/>
      <c r="BJ68" s="152"/>
      <c r="BK68" s="152"/>
      <c r="BL68" s="152"/>
      <c r="BM68" s="152"/>
      <c r="BN68" s="152"/>
      <c r="BO68" s="152"/>
      <c r="BP68" s="152"/>
      <c r="BQ68" s="152"/>
      <c r="BR68" s="153"/>
      <c r="BS68" s="153"/>
      <c r="BT68" s="153"/>
      <c r="BU68" s="153"/>
      <c r="BV68" s="153"/>
      <c r="BW68" s="153"/>
      <c r="BX68" s="154"/>
    </row>
    <row r="69" spans="1:76" s="6" customFormat="1" ht="37.5" hidden="1" customHeight="1" x14ac:dyDescent="0.2">
      <c r="A69" s="328"/>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30"/>
      <c r="AF69" s="161" t="s">
        <v>42</v>
      </c>
      <c r="AG69" s="162"/>
      <c r="AH69" s="162"/>
      <c r="AI69" s="162"/>
      <c r="AJ69" s="163"/>
      <c r="AK69" s="164"/>
      <c r="AL69" s="163"/>
      <c r="AM69" s="164"/>
      <c r="AN69" s="163"/>
      <c r="AO69" s="164"/>
      <c r="AP69" s="163"/>
      <c r="AQ69" s="164"/>
      <c r="AR69" s="162" t="s">
        <v>65</v>
      </c>
      <c r="AS69" s="162"/>
      <c r="AT69" s="162"/>
      <c r="AU69" s="162"/>
      <c r="AV69" s="162"/>
      <c r="AW69" s="205"/>
      <c r="AX69" s="205"/>
      <c r="AY69" s="205"/>
      <c r="AZ69" s="205"/>
      <c r="BA69" s="205"/>
      <c r="BB69" s="205"/>
      <c r="BC69" s="205"/>
      <c r="BD69" s="152"/>
      <c r="BE69" s="152"/>
      <c r="BF69" s="152"/>
      <c r="BG69" s="152"/>
      <c r="BH69" s="152"/>
      <c r="BI69" s="152"/>
      <c r="BJ69" s="152"/>
      <c r="BK69" s="152"/>
      <c r="BL69" s="152"/>
      <c r="BM69" s="152"/>
      <c r="BN69" s="152"/>
      <c r="BO69" s="152"/>
      <c r="BP69" s="152"/>
      <c r="BQ69" s="152"/>
      <c r="BR69" s="153"/>
      <c r="BS69" s="153"/>
      <c r="BT69" s="153"/>
      <c r="BU69" s="153"/>
      <c r="BV69" s="153"/>
      <c r="BW69" s="153"/>
      <c r="BX69" s="154"/>
    </row>
    <row r="70" spans="1:76" s="6" customFormat="1" ht="37.5" hidden="1" customHeight="1" x14ac:dyDescent="0.2">
      <c r="A70" s="328"/>
      <c r="B70" s="329"/>
      <c r="C70" s="329"/>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30"/>
      <c r="AF70" s="161" t="s">
        <v>42</v>
      </c>
      <c r="AG70" s="162"/>
      <c r="AH70" s="162"/>
      <c r="AI70" s="162"/>
      <c r="AJ70" s="163"/>
      <c r="AK70" s="164"/>
      <c r="AL70" s="163"/>
      <c r="AM70" s="164"/>
      <c r="AN70" s="163"/>
      <c r="AO70" s="164"/>
      <c r="AP70" s="163"/>
      <c r="AQ70" s="164"/>
      <c r="AR70" s="162" t="s">
        <v>65</v>
      </c>
      <c r="AS70" s="162"/>
      <c r="AT70" s="162"/>
      <c r="AU70" s="162"/>
      <c r="AV70" s="162"/>
      <c r="AW70" s="205"/>
      <c r="AX70" s="205"/>
      <c r="AY70" s="205"/>
      <c r="AZ70" s="205"/>
      <c r="BA70" s="205"/>
      <c r="BB70" s="205"/>
      <c r="BC70" s="205"/>
      <c r="BD70" s="152"/>
      <c r="BE70" s="152"/>
      <c r="BF70" s="152"/>
      <c r="BG70" s="152"/>
      <c r="BH70" s="152"/>
      <c r="BI70" s="152"/>
      <c r="BJ70" s="152"/>
      <c r="BK70" s="152"/>
      <c r="BL70" s="152"/>
      <c r="BM70" s="152"/>
      <c r="BN70" s="152"/>
      <c r="BO70" s="152"/>
      <c r="BP70" s="152"/>
      <c r="BQ70" s="152"/>
      <c r="BR70" s="153"/>
      <c r="BS70" s="153"/>
      <c r="BT70" s="153"/>
      <c r="BU70" s="153"/>
      <c r="BV70" s="153"/>
      <c r="BW70" s="153"/>
      <c r="BX70" s="154"/>
    </row>
    <row r="71" spans="1:76" s="6" customFormat="1" ht="37.5" hidden="1" customHeight="1" x14ac:dyDescent="0.2">
      <c r="A71" s="328"/>
      <c r="B71" s="329"/>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30"/>
      <c r="AF71" s="161" t="s">
        <v>42</v>
      </c>
      <c r="AG71" s="162"/>
      <c r="AH71" s="162"/>
      <c r="AI71" s="162"/>
      <c r="AJ71" s="163"/>
      <c r="AK71" s="164"/>
      <c r="AL71" s="163"/>
      <c r="AM71" s="164"/>
      <c r="AN71" s="163"/>
      <c r="AO71" s="164"/>
      <c r="AP71" s="163"/>
      <c r="AQ71" s="164"/>
      <c r="AR71" s="162" t="s">
        <v>65</v>
      </c>
      <c r="AS71" s="162"/>
      <c r="AT71" s="162"/>
      <c r="AU71" s="162"/>
      <c r="AV71" s="162"/>
      <c r="AW71" s="205"/>
      <c r="AX71" s="205"/>
      <c r="AY71" s="205"/>
      <c r="AZ71" s="205"/>
      <c r="BA71" s="205"/>
      <c r="BB71" s="205"/>
      <c r="BC71" s="205"/>
      <c r="BD71" s="152"/>
      <c r="BE71" s="152"/>
      <c r="BF71" s="152"/>
      <c r="BG71" s="152"/>
      <c r="BH71" s="152"/>
      <c r="BI71" s="152"/>
      <c r="BJ71" s="152"/>
      <c r="BK71" s="152"/>
      <c r="BL71" s="152"/>
      <c r="BM71" s="152"/>
      <c r="BN71" s="152"/>
      <c r="BO71" s="152"/>
      <c r="BP71" s="152"/>
      <c r="BQ71" s="152"/>
      <c r="BR71" s="153"/>
      <c r="BS71" s="153"/>
      <c r="BT71" s="153"/>
      <c r="BU71" s="153"/>
      <c r="BV71" s="153"/>
      <c r="BW71" s="153"/>
      <c r="BX71" s="154"/>
    </row>
    <row r="72" spans="1:76" s="6" customFormat="1" ht="37.5" hidden="1" customHeight="1" x14ac:dyDescent="0.2">
      <c r="A72" s="328"/>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30"/>
      <c r="AF72" s="161" t="s">
        <v>42</v>
      </c>
      <c r="AG72" s="162"/>
      <c r="AH72" s="162"/>
      <c r="AI72" s="162"/>
      <c r="AJ72" s="163"/>
      <c r="AK72" s="164"/>
      <c r="AL72" s="163"/>
      <c r="AM72" s="164"/>
      <c r="AN72" s="414"/>
      <c r="AO72" s="415"/>
      <c r="AP72" s="163"/>
      <c r="AQ72" s="164"/>
      <c r="AR72" s="162" t="s">
        <v>65</v>
      </c>
      <c r="AS72" s="162"/>
      <c r="AT72" s="162"/>
      <c r="AU72" s="162"/>
      <c r="AV72" s="162"/>
      <c r="AW72" s="205"/>
      <c r="AX72" s="205"/>
      <c r="AY72" s="205"/>
      <c r="AZ72" s="205"/>
      <c r="BA72" s="205"/>
      <c r="BB72" s="205"/>
      <c r="BC72" s="205"/>
      <c r="BD72" s="152"/>
      <c r="BE72" s="152"/>
      <c r="BF72" s="152"/>
      <c r="BG72" s="152"/>
      <c r="BH72" s="152"/>
      <c r="BI72" s="152"/>
      <c r="BJ72" s="152"/>
      <c r="BK72" s="152"/>
      <c r="BL72" s="152"/>
      <c r="BM72" s="152"/>
      <c r="BN72" s="152"/>
      <c r="BO72" s="152"/>
      <c r="BP72" s="152"/>
      <c r="BQ72" s="152"/>
      <c r="BR72" s="153"/>
      <c r="BS72" s="153"/>
      <c r="BT72" s="153"/>
      <c r="BU72" s="153"/>
      <c r="BV72" s="153"/>
      <c r="BW72" s="153"/>
      <c r="BX72" s="154"/>
    </row>
    <row r="73" spans="1:76" s="6" customFormat="1" ht="37.5" hidden="1" customHeight="1" x14ac:dyDescent="0.2">
      <c r="A73" s="328"/>
      <c r="B73" s="329"/>
      <c r="C73" s="329"/>
      <c r="D73" s="329"/>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30"/>
      <c r="AF73" s="161" t="s">
        <v>42</v>
      </c>
      <c r="AG73" s="162"/>
      <c r="AH73" s="162"/>
      <c r="AI73" s="162"/>
      <c r="AJ73" s="163"/>
      <c r="AK73" s="164"/>
      <c r="AL73" s="163"/>
      <c r="AM73" s="164"/>
      <c r="AN73" s="414"/>
      <c r="AO73" s="415"/>
      <c r="AP73" s="163"/>
      <c r="AQ73" s="164"/>
      <c r="AR73" s="162" t="s">
        <v>65</v>
      </c>
      <c r="AS73" s="162"/>
      <c r="AT73" s="162"/>
      <c r="AU73" s="162"/>
      <c r="AV73" s="162"/>
      <c r="AW73" s="205"/>
      <c r="AX73" s="205"/>
      <c r="AY73" s="205"/>
      <c r="AZ73" s="205"/>
      <c r="BA73" s="205"/>
      <c r="BB73" s="205"/>
      <c r="BC73" s="205"/>
      <c r="BD73" s="152"/>
      <c r="BE73" s="152"/>
      <c r="BF73" s="152"/>
      <c r="BG73" s="152"/>
      <c r="BH73" s="152"/>
      <c r="BI73" s="152"/>
      <c r="BJ73" s="152"/>
      <c r="BK73" s="152"/>
      <c r="BL73" s="152"/>
      <c r="BM73" s="152"/>
      <c r="BN73" s="152"/>
      <c r="BO73" s="152"/>
      <c r="BP73" s="152"/>
      <c r="BQ73" s="152"/>
      <c r="BR73" s="153"/>
      <c r="BS73" s="153"/>
      <c r="BT73" s="153"/>
      <c r="BU73" s="153"/>
      <c r="BV73" s="153"/>
      <c r="BW73" s="153"/>
      <c r="BX73" s="154"/>
    </row>
    <row r="74" spans="1:76" s="6" customFormat="1" ht="12" customHeight="1" x14ac:dyDescent="0.2">
      <c r="A74" s="314" t="s">
        <v>66</v>
      </c>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5"/>
      <c r="AF74" s="286" t="s">
        <v>43</v>
      </c>
      <c r="AG74" s="287"/>
      <c r="AH74" s="287"/>
      <c r="AI74" s="164"/>
      <c r="AJ74" s="163"/>
      <c r="AK74" s="164"/>
      <c r="AL74" s="163"/>
      <c r="AM74" s="164"/>
      <c r="AN74" s="163"/>
      <c r="AO74" s="164"/>
      <c r="AP74" s="163"/>
      <c r="AQ74" s="164"/>
      <c r="AR74" s="163"/>
      <c r="AS74" s="287"/>
      <c r="AT74" s="287"/>
      <c r="AU74" s="287"/>
      <c r="AV74" s="164"/>
      <c r="AW74" s="187"/>
      <c r="AX74" s="188"/>
      <c r="AY74" s="188"/>
      <c r="AZ74" s="188"/>
      <c r="BA74" s="188"/>
      <c r="BB74" s="188"/>
      <c r="BC74" s="189"/>
      <c r="BD74" s="187"/>
      <c r="BE74" s="188"/>
      <c r="BF74" s="188"/>
      <c r="BG74" s="188"/>
      <c r="BH74" s="188"/>
      <c r="BI74" s="188"/>
      <c r="BJ74" s="189"/>
      <c r="BK74" s="187"/>
      <c r="BL74" s="188"/>
      <c r="BM74" s="188"/>
      <c r="BN74" s="188"/>
      <c r="BO74" s="188"/>
      <c r="BP74" s="188"/>
      <c r="BQ74" s="189"/>
      <c r="BR74" s="333"/>
      <c r="BS74" s="334"/>
      <c r="BT74" s="334"/>
      <c r="BU74" s="334"/>
      <c r="BV74" s="334"/>
      <c r="BW74" s="334"/>
      <c r="BX74" s="335"/>
    </row>
    <row r="75" spans="1:76" s="6" customFormat="1" ht="12" x14ac:dyDescent="0.2">
      <c r="A75" s="328"/>
      <c r="B75" s="329"/>
      <c r="C75" s="329"/>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30"/>
      <c r="AF75" s="286"/>
      <c r="AG75" s="287"/>
      <c r="AH75" s="287"/>
      <c r="AI75" s="164"/>
      <c r="AJ75" s="163"/>
      <c r="AK75" s="164"/>
      <c r="AL75" s="163"/>
      <c r="AM75" s="164"/>
      <c r="AN75" s="163"/>
      <c r="AO75" s="164"/>
      <c r="AP75" s="163"/>
      <c r="AQ75" s="164"/>
      <c r="AR75" s="162"/>
      <c r="AS75" s="162"/>
      <c r="AT75" s="162"/>
      <c r="AU75" s="162"/>
      <c r="AV75" s="16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333"/>
      <c r="BS75" s="334"/>
      <c r="BT75" s="334"/>
      <c r="BU75" s="334"/>
      <c r="BV75" s="334"/>
      <c r="BW75" s="334"/>
      <c r="BX75" s="335"/>
    </row>
    <row r="76" spans="1:76" s="6" customFormat="1" ht="12" x14ac:dyDescent="0.2">
      <c r="A76" s="417" t="s">
        <v>67</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9"/>
      <c r="AF76" s="161" t="s">
        <v>44</v>
      </c>
      <c r="AG76" s="162"/>
      <c r="AH76" s="162"/>
      <c r="AI76" s="162"/>
      <c r="AJ76" s="163"/>
      <c r="AK76" s="164"/>
      <c r="AL76" s="163"/>
      <c r="AM76" s="164"/>
      <c r="AN76" s="163"/>
      <c r="AO76" s="164"/>
      <c r="AP76" s="163"/>
      <c r="AQ76" s="164"/>
      <c r="AR76" s="162"/>
      <c r="AS76" s="162"/>
      <c r="AT76" s="162"/>
      <c r="AU76" s="162"/>
      <c r="AV76" s="16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3"/>
      <c r="BS76" s="153"/>
      <c r="BT76" s="153"/>
      <c r="BU76" s="153"/>
      <c r="BV76" s="153"/>
      <c r="BW76" s="153"/>
      <c r="BX76" s="154"/>
    </row>
    <row r="77" spans="1:76" s="6" customFormat="1" ht="12" x14ac:dyDescent="0.2">
      <c r="A77" s="269" t="s">
        <v>27</v>
      </c>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430"/>
      <c r="AF77" s="425"/>
      <c r="AG77" s="420"/>
      <c r="AH77" s="420"/>
      <c r="AI77" s="207"/>
      <c r="AJ77" s="206"/>
      <c r="AK77" s="207"/>
      <c r="AL77" s="206"/>
      <c r="AM77" s="207"/>
      <c r="AN77" s="206"/>
      <c r="AO77" s="207"/>
      <c r="AP77" s="206"/>
      <c r="AQ77" s="207"/>
      <c r="AR77" s="206"/>
      <c r="AS77" s="420"/>
      <c r="AT77" s="420"/>
      <c r="AU77" s="420"/>
      <c r="AV77" s="207"/>
      <c r="AW77" s="243"/>
      <c r="AX77" s="241"/>
      <c r="AY77" s="241"/>
      <c r="AZ77" s="241"/>
      <c r="BA77" s="241"/>
      <c r="BB77" s="241"/>
      <c r="BC77" s="244"/>
      <c r="BD77" s="243"/>
      <c r="BE77" s="241"/>
      <c r="BF77" s="241"/>
      <c r="BG77" s="241"/>
      <c r="BH77" s="241"/>
      <c r="BI77" s="241"/>
      <c r="BJ77" s="244"/>
      <c r="BK77" s="243"/>
      <c r="BL77" s="241"/>
      <c r="BM77" s="241"/>
      <c r="BN77" s="241"/>
      <c r="BO77" s="241"/>
      <c r="BP77" s="241"/>
      <c r="BQ77" s="244"/>
      <c r="BR77" s="248"/>
      <c r="BS77" s="249"/>
      <c r="BT77" s="249"/>
      <c r="BU77" s="249"/>
      <c r="BV77" s="249"/>
      <c r="BW77" s="249"/>
      <c r="BX77" s="250"/>
    </row>
    <row r="78" spans="1:76" s="6" customFormat="1" ht="12" hidden="1" x14ac:dyDescent="0.2">
      <c r="A78" s="412"/>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3"/>
      <c r="AF78" s="429"/>
      <c r="AG78" s="186"/>
      <c r="AH78" s="186"/>
      <c r="AI78" s="203"/>
      <c r="AJ78" s="208"/>
      <c r="AK78" s="209"/>
      <c r="AL78" s="208"/>
      <c r="AM78" s="209"/>
      <c r="AN78" s="208"/>
      <c r="AO78" s="209"/>
      <c r="AP78" s="208"/>
      <c r="AQ78" s="209"/>
      <c r="AR78" s="208"/>
      <c r="AS78" s="421"/>
      <c r="AT78" s="421"/>
      <c r="AU78" s="421"/>
      <c r="AV78" s="209"/>
      <c r="AW78" s="245"/>
      <c r="AX78" s="181"/>
      <c r="AY78" s="181"/>
      <c r="AZ78" s="181"/>
      <c r="BA78" s="181"/>
      <c r="BB78" s="181"/>
      <c r="BC78" s="246"/>
      <c r="BD78" s="245"/>
      <c r="BE78" s="181"/>
      <c r="BF78" s="181"/>
      <c r="BG78" s="181"/>
      <c r="BH78" s="181"/>
      <c r="BI78" s="181"/>
      <c r="BJ78" s="246"/>
      <c r="BK78" s="245"/>
      <c r="BL78" s="181"/>
      <c r="BM78" s="181"/>
      <c r="BN78" s="181"/>
      <c r="BO78" s="181"/>
      <c r="BP78" s="181"/>
      <c r="BQ78" s="246"/>
      <c r="BR78" s="251"/>
      <c r="BS78" s="252"/>
      <c r="BT78" s="252"/>
      <c r="BU78" s="252"/>
      <c r="BV78" s="252"/>
      <c r="BW78" s="252"/>
      <c r="BX78" s="253"/>
    </row>
    <row r="79" spans="1:76" s="6" customFormat="1" ht="12" x14ac:dyDescent="0.2">
      <c r="A79" s="409"/>
      <c r="B79" s="410"/>
      <c r="C79" s="410"/>
      <c r="D79" s="410"/>
      <c r="E79" s="410"/>
      <c r="F79" s="410"/>
      <c r="G79" s="410"/>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1"/>
      <c r="AF79" s="286"/>
      <c r="AG79" s="287"/>
      <c r="AH79" s="287"/>
      <c r="AI79" s="164"/>
      <c r="AJ79" s="163"/>
      <c r="AK79" s="164"/>
      <c r="AL79" s="163"/>
      <c r="AM79" s="164"/>
      <c r="AN79" s="163"/>
      <c r="AO79" s="164"/>
      <c r="AP79" s="163"/>
      <c r="AQ79" s="164"/>
      <c r="AR79" s="162"/>
      <c r="AS79" s="162"/>
      <c r="AT79" s="162"/>
      <c r="AU79" s="162"/>
      <c r="AV79" s="16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3"/>
      <c r="BS79" s="153"/>
      <c r="BT79" s="153"/>
      <c r="BU79" s="153"/>
      <c r="BV79" s="153"/>
      <c r="BW79" s="153"/>
      <c r="BX79" s="154"/>
    </row>
    <row r="80" spans="1:76" s="6" customFormat="1" ht="12" x14ac:dyDescent="0.2">
      <c r="A80" s="210" t="s">
        <v>101</v>
      </c>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2"/>
      <c r="AF80" s="197" t="s">
        <v>45</v>
      </c>
      <c r="AG80" s="198"/>
      <c r="AH80" s="198"/>
      <c r="AI80" s="198"/>
      <c r="AJ80" s="199"/>
      <c r="AK80" s="200"/>
      <c r="AL80" s="199"/>
      <c r="AM80" s="200"/>
      <c r="AN80" s="199"/>
      <c r="AO80" s="200"/>
      <c r="AP80" s="199"/>
      <c r="AQ80" s="200"/>
      <c r="AR80" s="198"/>
      <c r="AS80" s="198"/>
      <c r="AT80" s="198"/>
      <c r="AU80" s="198"/>
      <c r="AV80" s="198"/>
      <c r="AW80" s="201">
        <f>AW81+AW82</f>
        <v>1035000</v>
      </c>
      <c r="AX80" s="201"/>
      <c r="AY80" s="201"/>
      <c r="AZ80" s="201"/>
      <c r="BA80" s="201"/>
      <c r="BB80" s="201"/>
      <c r="BC80" s="201"/>
      <c r="BD80" s="201">
        <f>BD81</f>
        <v>0</v>
      </c>
      <c r="BE80" s="201"/>
      <c r="BF80" s="201"/>
      <c r="BG80" s="201"/>
      <c r="BH80" s="201"/>
      <c r="BI80" s="201"/>
      <c r="BJ80" s="201"/>
      <c r="BK80" s="201">
        <f>BK81</f>
        <v>0</v>
      </c>
      <c r="BL80" s="201"/>
      <c r="BM80" s="201"/>
      <c r="BN80" s="201"/>
      <c r="BO80" s="201"/>
      <c r="BP80" s="201"/>
      <c r="BQ80" s="201"/>
      <c r="BR80" s="326"/>
      <c r="BS80" s="326"/>
      <c r="BT80" s="326"/>
      <c r="BU80" s="326"/>
      <c r="BV80" s="326"/>
      <c r="BW80" s="326"/>
      <c r="BX80" s="327"/>
    </row>
    <row r="81" spans="1:77" s="6" customFormat="1" ht="36" customHeight="1" x14ac:dyDescent="0.2">
      <c r="A81" s="269" t="s">
        <v>70</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1"/>
      <c r="AF81" s="161" t="s">
        <v>46</v>
      </c>
      <c r="AG81" s="162"/>
      <c r="AH81" s="162"/>
      <c r="AI81" s="162"/>
      <c r="AJ81" s="163" t="s">
        <v>240</v>
      </c>
      <c r="AK81" s="164"/>
      <c r="AL81" s="163" t="s">
        <v>190</v>
      </c>
      <c r="AM81" s="164"/>
      <c r="AN81" s="163" t="s">
        <v>256</v>
      </c>
      <c r="AO81" s="164"/>
      <c r="AP81" s="163"/>
      <c r="AQ81" s="164"/>
      <c r="AR81" s="162" t="s">
        <v>72</v>
      </c>
      <c r="AS81" s="162"/>
      <c r="AT81" s="162"/>
      <c r="AU81" s="162"/>
      <c r="AV81" s="162"/>
      <c r="AW81" s="152">
        <v>700000</v>
      </c>
      <c r="AX81" s="152"/>
      <c r="AY81" s="152"/>
      <c r="AZ81" s="152"/>
      <c r="BA81" s="152"/>
      <c r="BB81" s="152"/>
      <c r="BC81" s="152"/>
      <c r="BD81" s="152"/>
      <c r="BE81" s="152"/>
      <c r="BF81" s="152"/>
      <c r="BG81" s="152"/>
      <c r="BH81" s="152"/>
      <c r="BI81" s="152"/>
      <c r="BJ81" s="152"/>
      <c r="BK81" s="152"/>
      <c r="BL81" s="152"/>
      <c r="BM81" s="152"/>
      <c r="BN81" s="152"/>
      <c r="BO81" s="152"/>
      <c r="BP81" s="152"/>
      <c r="BQ81" s="152"/>
      <c r="BR81" s="153" t="s">
        <v>32</v>
      </c>
      <c r="BS81" s="153"/>
      <c r="BT81" s="153"/>
      <c r="BU81" s="153"/>
      <c r="BV81" s="153"/>
      <c r="BW81" s="153"/>
      <c r="BX81" s="154"/>
    </row>
    <row r="82" spans="1:77" s="6" customFormat="1" ht="36" customHeight="1" x14ac:dyDescent="0.2">
      <c r="A82" s="269" t="s">
        <v>70</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1"/>
      <c r="AF82" s="161" t="s">
        <v>46</v>
      </c>
      <c r="AG82" s="162"/>
      <c r="AH82" s="162"/>
      <c r="AI82" s="162"/>
      <c r="AJ82" s="163" t="s">
        <v>238</v>
      </c>
      <c r="AK82" s="164"/>
      <c r="AL82" s="163" t="s">
        <v>185</v>
      </c>
      <c r="AM82" s="164"/>
      <c r="AN82" s="163" t="s">
        <v>256</v>
      </c>
      <c r="AO82" s="164"/>
      <c r="AP82" s="163"/>
      <c r="AQ82" s="164"/>
      <c r="AR82" s="162" t="s">
        <v>72</v>
      </c>
      <c r="AS82" s="162"/>
      <c r="AT82" s="162"/>
      <c r="AU82" s="162"/>
      <c r="AV82" s="162"/>
      <c r="AW82" s="152">
        <v>335000</v>
      </c>
      <c r="AX82" s="152"/>
      <c r="AY82" s="152"/>
      <c r="AZ82" s="152"/>
      <c r="BA82" s="152"/>
      <c r="BB82" s="152"/>
      <c r="BC82" s="152"/>
      <c r="BD82" s="152"/>
      <c r="BE82" s="152"/>
      <c r="BF82" s="152"/>
      <c r="BG82" s="152"/>
      <c r="BH82" s="152"/>
      <c r="BI82" s="152"/>
      <c r="BJ82" s="152"/>
      <c r="BK82" s="152"/>
      <c r="BL82" s="152"/>
      <c r="BM82" s="152"/>
      <c r="BN82" s="152"/>
      <c r="BO82" s="152"/>
      <c r="BP82" s="152"/>
      <c r="BQ82" s="152"/>
      <c r="BR82" s="153" t="s">
        <v>32</v>
      </c>
      <c r="BS82" s="153"/>
      <c r="BT82" s="153"/>
      <c r="BU82" s="153"/>
      <c r="BV82" s="153"/>
      <c r="BW82" s="153"/>
      <c r="BX82" s="154"/>
    </row>
    <row r="83" spans="1:77" s="48" customFormat="1" thickBot="1" x14ac:dyDescent="0.25">
      <c r="A83" s="433" t="s">
        <v>71</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5"/>
      <c r="AF83" s="436" t="s">
        <v>47</v>
      </c>
      <c r="AG83" s="437"/>
      <c r="AH83" s="437"/>
      <c r="AI83" s="437"/>
      <c r="AJ83" s="431"/>
      <c r="AK83" s="432"/>
      <c r="AL83" s="431"/>
      <c r="AM83" s="432"/>
      <c r="AN83" s="431"/>
      <c r="AO83" s="432"/>
      <c r="AP83" s="431"/>
      <c r="AQ83" s="432"/>
      <c r="AR83" s="437"/>
      <c r="AS83" s="437"/>
      <c r="AT83" s="437"/>
      <c r="AU83" s="437"/>
      <c r="AV83" s="437"/>
      <c r="AW83" s="247">
        <f>AW84+AW95+AW106+AW122+AW136+AW223+AW232+AW248+AW258+AW154+AW157+AW164+AW161+AW167+AW170+AW179+AW182+AW186+AW189+AW196+AW240+AW254+AW200+AW204+AW210+AW176+AW214+AW220+AW217</f>
        <v>104109604.03</v>
      </c>
      <c r="AX83" s="247"/>
      <c r="AY83" s="247"/>
      <c r="AZ83" s="247"/>
      <c r="BA83" s="247"/>
      <c r="BB83" s="247"/>
      <c r="BC83" s="247"/>
      <c r="BD83" s="247">
        <f t="shared" ref="BD83" si="0">BD84+BD95+BD106+BD122+BD136+BD223+BD232+BD248+BD258+BD154+BD157+BD164+BD161+BD167+BD170+BD179+BD182+BD186+BD189+BD196+BD240+BD254+BD200+BD204+BD210+BD176+BD214+BD220+BD217</f>
        <v>96686360</v>
      </c>
      <c r="BE83" s="247"/>
      <c r="BF83" s="247"/>
      <c r="BG83" s="247"/>
      <c r="BH83" s="247"/>
      <c r="BI83" s="247"/>
      <c r="BJ83" s="247"/>
      <c r="BK83" s="247">
        <f t="shared" ref="BK83" si="1">BK84+BK95+BK106+BK122+BK136+BK223+BK232+BK248+BK258+BK154+BK157+BK164+BK161+BK167+BK170+BK179+BK182+BK186+BK189+BK196+BK240+BK254+BK200+BK204+BK210+BK176+BK214+BK220+BK217</f>
        <v>96679520</v>
      </c>
      <c r="BL83" s="247"/>
      <c r="BM83" s="247"/>
      <c r="BN83" s="247"/>
      <c r="BO83" s="247"/>
      <c r="BP83" s="247"/>
      <c r="BQ83" s="247"/>
      <c r="BR83" s="331"/>
      <c r="BS83" s="331"/>
      <c r="BT83" s="331"/>
      <c r="BU83" s="331"/>
      <c r="BV83" s="331"/>
      <c r="BW83" s="331"/>
      <c r="BX83" s="332"/>
      <c r="BY83" s="77"/>
    </row>
    <row r="84" spans="1:77" s="48" customFormat="1" thickBot="1" x14ac:dyDescent="0.25">
      <c r="A84" s="102" t="s">
        <v>211</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4"/>
      <c r="AF84" s="105" t="s">
        <v>47</v>
      </c>
      <c r="AG84" s="106"/>
      <c r="AH84" s="106"/>
      <c r="AI84" s="106"/>
      <c r="AJ84" s="107" t="s">
        <v>236</v>
      </c>
      <c r="AK84" s="108"/>
      <c r="AL84" s="107" t="s">
        <v>185</v>
      </c>
      <c r="AM84" s="108"/>
      <c r="AN84" s="107" t="s">
        <v>254</v>
      </c>
      <c r="AO84" s="108"/>
      <c r="AP84" s="107"/>
      <c r="AQ84" s="108"/>
      <c r="AR84" s="106"/>
      <c r="AS84" s="106"/>
      <c r="AT84" s="106"/>
      <c r="AU84" s="106"/>
      <c r="AV84" s="106"/>
      <c r="AW84" s="112">
        <f>AW85+AW88+AW93+AW90</f>
        <v>5290771</v>
      </c>
      <c r="AX84" s="112"/>
      <c r="AY84" s="112"/>
      <c r="AZ84" s="112"/>
      <c r="BA84" s="112"/>
      <c r="BB84" s="112"/>
      <c r="BC84" s="112"/>
      <c r="BD84" s="112">
        <f>BD85+BD88+BD93+BD90</f>
        <v>5290771</v>
      </c>
      <c r="BE84" s="112"/>
      <c r="BF84" s="112"/>
      <c r="BG84" s="112"/>
      <c r="BH84" s="112"/>
      <c r="BI84" s="112"/>
      <c r="BJ84" s="112"/>
      <c r="BK84" s="112">
        <f>BK85+BK88+BK93+BK90</f>
        <v>5290771</v>
      </c>
      <c r="BL84" s="112"/>
      <c r="BM84" s="112"/>
      <c r="BN84" s="112"/>
      <c r="BO84" s="112"/>
      <c r="BP84" s="112"/>
      <c r="BQ84" s="112"/>
      <c r="BR84" s="113"/>
      <c r="BS84" s="113"/>
      <c r="BT84" s="113"/>
      <c r="BU84" s="113"/>
      <c r="BV84" s="113"/>
      <c r="BW84" s="113"/>
      <c r="BX84" s="114"/>
    </row>
    <row r="85" spans="1:77" s="6" customFormat="1" ht="12" x14ac:dyDescent="0.2">
      <c r="A85" s="227" t="s">
        <v>224</v>
      </c>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9"/>
      <c r="AF85" s="230" t="s">
        <v>48</v>
      </c>
      <c r="AG85" s="231"/>
      <c r="AH85" s="231"/>
      <c r="AI85" s="231"/>
      <c r="AJ85" s="122" t="s">
        <v>32</v>
      </c>
      <c r="AK85" s="123"/>
      <c r="AL85" s="122" t="s">
        <v>185</v>
      </c>
      <c r="AM85" s="123"/>
      <c r="AN85" s="122"/>
      <c r="AO85" s="123"/>
      <c r="AP85" s="122"/>
      <c r="AQ85" s="123"/>
      <c r="AR85" s="231"/>
      <c r="AS85" s="231"/>
      <c r="AT85" s="231"/>
      <c r="AU85" s="231"/>
      <c r="AV85" s="231"/>
      <c r="AW85" s="232">
        <f>AW86+AW87</f>
        <v>5132048</v>
      </c>
      <c r="AX85" s="232"/>
      <c r="AY85" s="232"/>
      <c r="AZ85" s="232"/>
      <c r="BA85" s="232"/>
      <c r="BB85" s="232"/>
      <c r="BC85" s="232"/>
      <c r="BD85" s="232">
        <f>BD86+BD87</f>
        <v>5132048</v>
      </c>
      <c r="BE85" s="232"/>
      <c r="BF85" s="232"/>
      <c r="BG85" s="232"/>
      <c r="BH85" s="232"/>
      <c r="BI85" s="232"/>
      <c r="BJ85" s="232"/>
      <c r="BK85" s="232">
        <f>BK86+BK87</f>
        <v>5132048</v>
      </c>
      <c r="BL85" s="232"/>
      <c r="BM85" s="232"/>
      <c r="BN85" s="232"/>
      <c r="BO85" s="232"/>
      <c r="BP85" s="232"/>
      <c r="BQ85" s="232"/>
      <c r="BR85" s="190" t="s">
        <v>32</v>
      </c>
      <c r="BS85" s="190"/>
      <c r="BT85" s="190"/>
      <c r="BU85" s="190"/>
      <c r="BV85" s="190"/>
      <c r="BW85" s="190"/>
      <c r="BX85" s="191"/>
    </row>
    <row r="86" spans="1:77" s="6" customFormat="1" ht="24" customHeight="1" x14ac:dyDescent="0.2">
      <c r="A86" s="192" t="s">
        <v>74</v>
      </c>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3"/>
      <c r="AF86" s="161" t="s">
        <v>49</v>
      </c>
      <c r="AG86" s="162"/>
      <c r="AH86" s="162"/>
      <c r="AI86" s="162"/>
      <c r="AJ86" s="97" t="str">
        <f>AJ84</f>
        <v>50411000</v>
      </c>
      <c r="AK86" s="238"/>
      <c r="AL86" s="163" t="s">
        <v>185</v>
      </c>
      <c r="AM86" s="164"/>
      <c r="AN86" s="163" t="s">
        <v>254</v>
      </c>
      <c r="AO86" s="164"/>
      <c r="AP86" s="163" t="s">
        <v>76</v>
      </c>
      <c r="AQ86" s="164"/>
      <c r="AR86" s="162"/>
      <c r="AS86" s="162"/>
      <c r="AT86" s="162"/>
      <c r="AU86" s="162"/>
      <c r="AV86" s="162"/>
      <c r="AW86" s="152">
        <v>3941665</v>
      </c>
      <c r="AX86" s="152"/>
      <c r="AY86" s="152"/>
      <c r="AZ86" s="152"/>
      <c r="BA86" s="152"/>
      <c r="BB86" s="152"/>
      <c r="BC86" s="152"/>
      <c r="BD86" s="152">
        <v>3941665</v>
      </c>
      <c r="BE86" s="152"/>
      <c r="BF86" s="152"/>
      <c r="BG86" s="152"/>
      <c r="BH86" s="152"/>
      <c r="BI86" s="152"/>
      <c r="BJ86" s="152"/>
      <c r="BK86" s="152">
        <v>3941665</v>
      </c>
      <c r="BL86" s="152"/>
      <c r="BM86" s="152"/>
      <c r="BN86" s="152"/>
      <c r="BO86" s="152"/>
      <c r="BP86" s="152"/>
      <c r="BQ86" s="152"/>
      <c r="BR86" s="153" t="s">
        <v>32</v>
      </c>
      <c r="BS86" s="153"/>
      <c r="BT86" s="153"/>
      <c r="BU86" s="153"/>
      <c r="BV86" s="153"/>
      <c r="BW86" s="153"/>
      <c r="BX86" s="154"/>
    </row>
    <row r="87" spans="1:77" s="6" customFormat="1" ht="35.25" customHeight="1" x14ac:dyDescent="0.2">
      <c r="A87" s="265" t="s">
        <v>161</v>
      </c>
      <c r="B87" s="219"/>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66"/>
      <c r="AF87" s="161" t="s">
        <v>69</v>
      </c>
      <c r="AG87" s="162"/>
      <c r="AH87" s="162"/>
      <c r="AI87" s="162"/>
      <c r="AJ87" s="97" t="str">
        <f>AJ84</f>
        <v>50411000</v>
      </c>
      <c r="AK87" s="238"/>
      <c r="AL87" s="163" t="s">
        <v>185</v>
      </c>
      <c r="AM87" s="164"/>
      <c r="AN87" s="163" t="s">
        <v>254</v>
      </c>
      <c r="AO87" s="164"/>
      <c r="AP87" s="163" t="s">
        <v>79</v>
      </c>
      <c r="AQ87" s="164"/>
      <c r="AR87" s="162"/>
      <c r="AS87" s="162"/>
      <c r="AT87" s="162"/>
      <c r="AU87" s="162"/>
      <c r="AV87" s="162"/>
      <c r="AW87" s="152">
        <v>1190383</v>
      </c>
      <c r="AX87" s="152"/>
      <c r="AY87" s="152"/>
      <c r="AZ87" s="152"/>
      <c r="BA87" s="152"/>
      <c r="BB87" s="152"/>
      <c r="BC87" s="152"/>
      <c r="BD87" s="152">
        <v>1190383</v>
      </c>
      <c r="BE87" s="152"/>
      <c r="BF87" s="152"/>
      <c r="BG87" s="152"/>
      <c r="BH87" s="152"/>
      <c r="BI87" s="152"/>
      <c r="BJ87" s="152"/>
      <c r="BK87" s="152">
        <v>1190383</v>
      </c>
      <c r="BL87" s="152"/>
      <c r="BM87" s="152"/>
      <c r="BN87" s="152"/>
      <c r="BO87" s="152"/>
      <c r="BP87" s="152"/>
      <c r="BQ87" s="152"/>
      <c r="BR87" s="153" t="s">
        <v>32</v>
      </c>
      <c r="BS87" s="153"/>
      <c r="BT87" s="153"/>
      <c r="BU87" s="153"/>
      <c r="BV87" s="153"/>
      <c r="BW87" s="153"/>
      <c r="BX87" s="154"/>
    </row>
    <row r="88" spans="1:77" s="37" customFormat="1" ht="12" x14ac:dyDescent="0.2">
      <c r="A88" s="221" t="s">
        <v>85</v>
      </c>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3"/>
      <c r="AF88" s="118" t="s">
        <v>80</v>
      </c>
      <c r="AG88" s="119"/>
      <c r="AH88" s="119"/>
      <c r="AI88" s="119"/>
      <c r="AJ88" s="120" t="str">
        <f>AJ84</f>
        <v>50411000</v>
      </c>
      <c r="AK88" s="240"/>
      <c r="AL88" s="120" t="s">
        <v>185</v>
      </c>
      <c r="AM88" s="121"/>
      <c r="AN88" s="120" t="str">
        <f>AN84</f>
        <v>000.0004.1925000.000</v>
      </c>
      <c r="AO88" s="240"/>
      <c r="AP88" s="120" t="s">
        <v>77</v>
      </c>
      <c r="AQ88" s="121"/>
      <c r="AR88" s="119"/>
      <c r="AS88" s="119"/>
      <c r="AT88" s="119"/>
      <c r="AU88" s="119"/>
      <c r="AV88" s="119"/>
      <c r="AW88" s="124">
        <f>AW89</f>
        <v>10000</v>
      </c>
      <c r="AX88" s="124"/>
      <c r="AY88" s="124"/>
      <c r="AZ88" s="124"/>
      <c r="BA88" s="124"/>
      <c r="BB88" s="124"/>
      <c r="BC88" s="124"/>
      <c r="BD88" s="124">
        <f>BD89</f>
        <v>10000</v>
      </c>
      <c r="BE88" s="124"/>
      <c r="BF88" s="124"/>
      <c r="BG88" s="124"/>
      <c r="BH88" s="124"/>
      <c r="BI88" s="124"/>
      <c r="BJ88" s="124"/>
      <c r="BK88" s="124">
        <f>BK89</f>
        <v>10000</v>
      </c>
      <c r="BL88" s="124"/>
      <c r="BM88" s="124"/>
      <c r="BN88" s="124"/>
      <c r="BO88" s="124"/>
      <c r="BP88" s="124"/>
      <c r="BQ88" s="124"/>
      <c r="BR88" s="125" t="s">
        <v>32</v>
      </c>
      <c r="BS88" s="125"/>
      <c r="BT88" s="125"/>
      <c r="BU88" s="125"/>
      <c r="BV88" s="125"/>
      <c r="BW88" s="125"/>
      <c r="BX88" s="126"/>
    </row>
    <row r="89" spans="1:77" s="6" customFormat="1" ht="33.75" customHeight="1" x14ac:dyDescent="0.2">
      <c r="A89" s="165" t="s">
        <v>86</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7"/>
      <c r="AF89" s="161" t="s">
        <v>81</v>
      </c>
      <c r="AG89" s="162"/>
      <c r="AH89" s="162"/>
      <c r="AI89" s="162"/>
      <c r="AJ89" s="163" t="str">
        <f>AJ84</f>
        <v>50411000</v>
      </c>
      <c r="AK89" s="233"/>
      <c r="AL89" s="163" t="s">
        <v>185</v>
      </c>
      <c r="AM89" s="164"/>
      <c r="AN89" s="163" t="str">
        <f>AN84</f>
        <v>000.0004.1925000.000</v>
      </c>
      <c r="AO89" s="233"/>
      <c r="AP89" s="163" t="s">
        <v>77</v>
      </c>
      <c r="AQ89" s="164"/>
      <c r="AR89" s="162"/>
      <c r="AS89" s="162"/>
      <c r="AT89" s="162"/>
      <c r="AU89" s="162"/>
      <c r="AV89" s="162"/>
      <c r="AW89" s="152">
        <v>10000</v>
      </c>
      <c r="AX89" s="152"/>
      <c r="AY89" s="152"/>
      <c r="AZ89" s="152"/>
      <c r="BA89" s="152"/>
      <c r="BB89" s="152"/>
      <c r="BC89" s="152"/>
      <c r="BD89" s="152">
        <v>10000</v>
      </c>
      <c r="BE89" s="152"/>
      <c r="BF89" s="152"/>
      <c r="BG89" s="152"/>
      <c r="BH89" s="152"/>
      <c r="BI89" s="152"/>
      <c r="BJ89" s="152"/>
      <c r="BK89" s="152">
        <v>10000</v>
      </c>
      <c r="BL89" s="152"/>
      <c r="BM89" s="152"/>
      <c r="BN89" s="152"/>
      <c r="BO89" s="152"/>
      <c r="BP89" s="152"/>
      <c r="BQ89" s="152"/>
      <c r="BR89" s="153" t="s">
        <v>32</v>
      </c>
      <c r="BS89" s="153"/>
      <c r="BT89" s="153"/>
      <c r="BU89" s="153"/>
      <c r="BV89" s="153"/>
      <c r="BW89" s="153"/>
      <c r="BX89" s="154"/>
    </row>
    <row r="90" spans="1:77" s="37" customFormat="1" ht="12" x14ac:dyDescent="0.2">
      <c r="A90" s="115" t="s">
        <v>192</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7"/>
      <c r="AF90" s="118" t="s">
        <v>91</v>
      </c>
      <c r="AG90" s="119"/>
      <c r="AH90" s="119"/>
      <c r="AI90" s="119"/>
      <c r="AJ90" s="120" t="str">
        <f>AJ84</f>
        <v>50411000</v>
      </c>
      <c r="AK90" s="240"/>
      <c r="AL90" s="120" t="s">
        <v>185</v>
      </c>
      <c r="AM90" s="121"/>
      <c r="AN90" s="120" t="s">
        <v>254</v>
      </c>
      <c r="AO90" s="121"/>
      <c r="AP90" s="120"/>
      <c r="AQ90" s="121"/>
      <c r="AR90" s="119"/>
      <c r="AS90" s="119"/>
      <c r="AT90" s="119"/>
      <c r="AU90" s="119"/>
      <c r="AV90" s="119"/>
      <c r="AW90" s="124">
        <f>AW91+AW92</f>
        <v>148723</v>
      </c>
      <c r="AX90" s="124"/>
      <c r="AY90" s="124"/>
      <c r="AZ90" s="124"/>
      <c r="BA90" s="124"/>
      <c r="BB90" s="124"/>
      <c r="BC90" s="124"/>
      <c r="BD90" s="124">
        <f>BD91</f>
        <v>148723</v>
      </c>
      <c r="BE90" s="124"/>
      <c r="BF90" s="124"/>
      <c r="BG90" s="124"/>
      <c r="BH90" s="124"/>
      <c r="BI90" s="124"/>
      <c r="BJ90" s="124"/>
      <c r="BK90" s="124">
        <f>BK91</f>
        <v>148723</v>
      </c>
      <c r="BL90" s="124"/>
      <c r="BM90" s="124"/>
      <c r="BN90" s="124"/>
      <c r="BO90" s="124"/>
      <c r="BP90" s="124"/>
      <c r="BQ90" s="124"/>
      <c r="BR90" s="125" t="s">
        <v>32</v>
      </c>
      <c r="BS90" s="125"/>
      <c r="BT90" s="125"/>
      <c r="BU90" s="125"/>
      <c r="BV90" s="125"/>
      <c r="BW90" s="125"/>
      <c r="BX90" s="126"/>
    </row>
    <row r="91" spans="1:77" s="37" customFormat="1" ht="12" x14ac:dyDescent="0.2">
      <c r="A91" s="168"/>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70"/>
      <c r="AF91" s="95" t="s">
        <v>92</v>
      </c>
      <c r="AG91" s="96"/>
      <c r="AH91" s="96"/>
      <c r="AI91" s="96"/>
      <c r="AJ91" s="97" t="str">
        <f>AJ84</f>
        <v>50411000</v>
      </c>
      <c r="AK91" s="238"/>
      <c r="AL91" s="97" t="s">
        <v>185</v>
      </c>
      <c r="AM91" s="98"/>
      <c r="AN91" s="163" t="s">
        <v>254</v>
      </c>
      <c r="AO91" s="164"/>
      <c r="AP91" s="97" t="s">
        <v>95</v>
      </c>
      <c r="AQ91" s="98"/>
      <c r="AR91" s="96"/>
      <c r="AS91" s="96"/>
      <c r="AT91" s="96"/>
      <c r="AU91" s="96"/>
      <c r="AV91" s="96"/>
      <c r="AW91" s="99">
        <v>148723</v>
      </c>
      <c r="AX91" s="99"/>
      <c r="AY91" s="99"/>
      <c r="AZ91" s="99"/>
      <c r="BA91" s="99"/>
      <c r="BB91" s="99"/>
      <c r="BC91" s="99"/>
      <c r="BD91" s="99">
        <v>148723</v>
      </c>
      <c r="BE91" s="99"/>
      <c r="BF91" s="99"/>
      <c r="BG91" s="99"/>
      <c r="BH91" s="99"/>
      <c r="BI91" s="99"/>
      <c r="BJ91" s="99"/>
      <c r="BK91" s="99">
        <v>148723</v>
      </c>
      <c r="BL91" s="99"/>
      <c r="BM91" s="99"/>
      <c r="BN91" s="99"/>
      <c r="BO91" s="99"/>
      <c r="BP91" s="99"/>
      <c r="BQ91" s="99"/>
      <c r="BR91" s="100" t="s">
        <v>32</v>
      </c>
      <c r="BS91" s="100"/>
      <c r="BT91" s="100"/>
      <c r="BU91" s="100"/>
      <c r="BV91" s="100"/>
      <c r="BW91" s="100"/>
      <c r="BX91" s="101"/>
    </row>
    <row r="92" spans="1:77" s="37" customFormat="1" ht="12" x14ac:dyDescent="0.2">
      <c r="A92" s="168"/>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70"/>
      <c r="AF92" s="95" t="s">
        <v>92</v>
      </c>
      <c r="AG92" s="96"/>
      <c r="AH92" s="96"/>
      <c r="AI92" s="96"/>
      <c r="AJ92" s="97" t="str">
        <f>AJ84</f>
        <v>50411000</v>
      </c>
      <c r="AK92" s="238"/>
      <c r="AL92" s="97" t="s">
        <v>185</v>
      </c>
      <c r="AM92" s="98"/>
      <c r="AN92" s="163" t="s">
        <v>266</v>
      </c>
      <c r="AO92" s="164"/>
      <c r="AP92" s="97" t="s">
        <v>95</v>
      </c>
      <c r="AQ92" s="98"/>
      <c r="AR92" s="96"/>
      <c r="AS92" s="96"/>
      <c r="AT92" s="96"/>
      <c r="AU92" s="96"/>
      <c r="AV92" s="96"/>
      <c r="AW92" s="99"/>
      <c r="AX92" s="99"/>
      <c r="AY92" s="99"/>
      <c r="AZ92" s="99"/>
      <c r="BA92" s="99"/>
      <c r="BB92" s="99"/>
      <c r="BC92" s="99"/>
      <c r="BD92" s="99"/>
      <c r="BE92" s="99"/>
      <c r="BF92" s="99"/>
      <c r="BG92" s="99"/>
      <c r="BH92" s="99"/>
      <c r="BI92" s="99"/>
      <c r="BJ92" s="99"/>
      <c r="BK92" s="99"/>
      <c r="BL92" s="99"/>
      <c r="BM92" s="99"/>
      <c r="BN92" s="99"/>
      <c r="BO92" s="99"/>
      <c r="BP92" s="99"/>
      <c r="BQ92" s="99"/>
      <c r="BR92" s="100" t="s">
        <v>32</v>
      </c>
      <c r="BS92" s="100"/>
      <c r="BT92" s="100"/>
      <c r="BU92" s="100"/>
      <c r="BV92" s="100"/>
      <c r="BW92" s="100"/>
      <c r="BX92" s="101"/>
    </row>
    <row r="93" spans="1:77" s="6" customFormat="1" ht="12" x14ac:dyDescent="0.2">
      <c r="A93" s="115" t="s">
        <v>102</v>
      </c>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7"/>
      <c r="AF93" s="118" t="s">
        <v>93</v>
      </c>
      <c r="AG93" s="119"/>
      <c r="AH93" s="119"/>
      <c r="AI93" s="119"/>
      <c r="AJ93" s="120" t="str">
        <f>AJ84</f>
        <v>50411000</v>
      </c>
      <c r="AK93" s="240"/>
      <c r="AL93" s="120" t="s">
        <v>185</v>
      </c>
      <c r="AM93" s="121"/>
      <c r="AN93" s="120" t="s">
        <v>254</v>
      </c>
      <c r="AO93" s="121"/>
      <c r="AP93" s="120"/>
      <c r="AQ93" s="121"/>
      <c r="AR93" s="119"/>
      <c r="AS93" s="119"/>
      <c r="AT93" s="119"/>
      <c r="AU93" s="119"/>
      <c r="AV93" s="119"/>
      <c r="AW93" s="124">
        <f>AW94</f>
        <v>0</v>
      </c>
      <c r="AX93" s="124"/>
      <c r="AY93" s="124"/>
      <c r="AZ93" s="124"/>
      <c r="BA93" s="124"/>
      <c r="BB93" s="124"/>
      <c r="BC93" s="124"/>
      <c r="BD93" s="124">
        <f>BD94</f>
        <v>0</v>
      </c>
      <c r="BE93" s="124"/>
      <c r="BF93" s="124"/>
      <c r="BG93" s="124"/>
      <c r="BH93" s="124"/>
      <c r="BI93" s="124"/>
      <c r="BJ93" s="124"/>
      <c r="BK93" s="124">
        <f>BK94</f>
        <v>0</v>
      </c>
      <c r="BL93" s="124"/>
      <c r="BM93" s="124"/>
      <c r="BN93" s="124"/>
      <c r="BO93" s="124"/>
      <c r="BP93" s="124"/>
      <c r="BQ93" s="124"/>
      <c r="BR93" s="125"/>
      <c r="BS93" s="125"/>
      <c r="BT93" s="125"/>
      <c r="BU93" s="125"/>
      <c r="BV93" s="125"/>
      <c r="BW93" s="125"/>
      <c r="BX93" s="126"/>
    </row>
    <row r="94" spans="1:77" s="6" customFormat="1" thickBot="1" x14ac:dyDescent="0.25">
      <c r="A94" s="289"/>
      <c r="B94" s="290"/>
      <c r="C94" s="290"/>
      <c r="D94" s="290"/>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1"/>
      <c r="AF94" s="292" t="s">
        <v>217</v>
      </c>
      <c r="AG94" s="204"/>
      <c r="AH94" s="204"/>
      <c r="AI94" s="204"/>
      <c r="AJ94" s="133" t="str">
        <f>AJ84</f>
        <v>50411000</v>
      </c>
      <c r="AK94" s="293"/>
      <c r="AL94" s="133" t="s">
        <v>185</v>
      </c>
      <c r="AM94" s="134"/>
      <c r="AN94" s="133" t="s">
        <v>254</v>
      </c>
      <c r="AO94" s="134"/>
      <c r="AP94" s="133" t="s">
        <v>95</v>
      </c>
      <c r="AQ94" s="134"/>
      <c r="AR94" s="204"/>
      <c r="AS94" s="204"/>
      <c r="AT94" s="204"/>
      <c r="AU94" s="204"/>
      <c r="AV94" s="204"/>
      <c r="AW94" s="183">
        <v>0</v>
      </c>
      <c r="AX94" s="183"/>
      <c r="AY94" s="183"/>
      <c r="AZ94" s="183"/>
      <c r="BA94" s="183"/>
      <c r="BB94" s="183"/>
      <c r="BC94" s="183"/>
      <c r="BD94" s="183">
        <v>0</v>
      </c>
      <c r="BE94" s="183"/>
      <c r="BF94" s="183"/>
      <c r="BG94" s="183"/>
      <c r="BH94" s="183"/>
      <c r="BI94" s="183"/>
      <c r="BJ94" s="183"/>
      <c r="BK94" s="183">
        <v>0</v>
      </c>
      <c r="BL94" s="183"/>
      <c r="BM94" s="183"/>
      <c r="BN94" s="183"/>
      <c r="BO94" s="183"/>
      <c r="BP94" s="183"/>
      <c r="BQ94" s="183"/>
      <c r="BR94" s="184"/>
      <c r="BS94" s="184"/>
      <c r="BT94" s="184"/>
      <c r="BU94" s="184"/>
      <c r="BV94" s="184"/>
      <c r="BW94" s="184"/>
      <c r="BX94" s="185"/>
    </row>
    <row r="95" spans="1:77" s="48" customFormat="1" thickBot="1" x14ac:dyDescent="0.25">
      <c r="A95" s="102" t="s">
        <v>211</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4"/>
      <c r="AF95" s="105" t="s">
        <v>47</v>
      </c>
      <c r="AG95" s="106"/>
      <c r="AH95" s="106"/>
      <c r="AI95" s="106"/>
      <c r="AJ95" s="107" t="s">
        <v>237</v>
      </c>
      <c r="AK95" s="108"/>
      <c r="AL95" s="107" t="s">
        <v>185</v>
      </c>
      <c r="AM95" s="108"/>
      <c r="AN95" s="107" t="s">
        <v>255</v>
      </c>
      <c r="AO95" s="108"/>
      <c r="AP95" s="107"/>
      <c r="AQ95" s="108"/>
      <c r="AR95" s="106"/>
      <c r="AS95" s="106"/>
      <c r="AT95" s="106"/>
      <c r="AU95" s="106"/>
      <c r="AV95" s="106"/>
      <c r="AW95" s="112">
        <f>AW96+AW99+AW104+AW101</f>
        <v>3155322</v>
      </c>
      <c r="AX95" s="112"/>
      <c r="AY95" s="112"/>
      <c r="AZ95" s="112"/>
      <c r="BA95" s="112"/>
      <c r="BB95" s="112"/>
      <c r="BC95" s="112"/>
      <c r="BD95" s="112">
        <f>BD96+BD99+BD104+BD101</f>
        <v>3155322</v>
      </c>
      <c r="BE95" s="112"/>
      <c r="BF95" s="112"/>
      <c r="BG95" s="112"/>
      <c r="BH95" s="112"/>
      <c r="BI95" s="112"/>
      <c r="BJ95" s="112"/>
      <c r="BK95" s="112">
        <f>BK96+BK99+BK104+BK101</f>
        <v>3155322</v>
      </c>
      <c r="BL95" s="112"/>
      <c r="BM95" s="112"/>
      <c r="BN95" s="112"/>
      <c r="BO95" s="112"/>
      <c r="BP95" s="112"/>
      <c r="BQ95" s="112"/>
      <c r="BR95" s="113"/>
      <c r="BS95" s="113"/>
      <c r="BT95" s="113"/>
      <c r="BU95" s="113"/>
      <c r="BV95" s="113"/>
      <c r="BW95" s="113"/>
      <c r="BX95" s="114"/>
    </row>
    <row r="96" spans="1:77" s="6" customFormat="1" ht="12" x14ac:dyDescent="0.2">
      <c r="A96" s="227" t="s">
        <v>224</v>
      </c>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9"/>
      <c r="AF96" s="230" t="s">
        <v>48</v>
      </c>
      <c r="AG96" s="231"/>
      <c r="AH96" s="231"/>
      <c r="AI96" s="231"/>
      <c r="AJ96" s="122" t="s">
        <v>32</v>
      </c>
      <c r="AK96" s="123"/>
      <c r="AL96" s="122" t="s">
        <v>185</v>
      </c>
      <c r="AM96" s="123"/>
      <c r="AN96" s="299" t="s">
        <v>255</v>
      </c>
      <c r="AO96" s="300"/>
      <c r="AP96" s="122"/>
      <c r="AQ96" s="123"/>
      <c r="AR96" s="231"/>
      <c r="AS96" s="231"/>
      <c r="AT96" s="231"/>
      <c r="AU96" s="231"/>
      <c r="AV96" s="231"/>
      <c r="AW96" s="232">
        <f>AW97+AW98</f>
        <v>2881539</v>
      </c>
      <c r="AX96" s="232"/>
      <c r="AY96" s="232"/>
      <c r="AZ96" s="232"/>
      <c r="BA96" s="232"/>
      <c r="BB96" s="232"/>
      <c r="BC96" s="232"/>
      <c r="BD96" s="232">
        <f>BD97+BD98</f>
        <v>2881539</v>
      </c>
      <c r="BE96" s="232"/>
      <c r="BF96" s="232"/>
      <c r="BG96" s="232"/>
      <c r="BH96" s="232"/>
      <c r="BI96" s="232"/>
      <c r="BJ96" s="232"/>
      <c r="BK96" s="232">
        <f>BK97+BK98</f>
        <v>2881539</v>
      </c>
      <c r="BL96" s="232"/>
      <c r="BM96" s="232"/>
      <c r="BN96" s="232"/>
      <c r="BO96" s="232"/>
      <c r="BP96" s="232"/>
      <c r="BQ96" s="232"/>
      <c r="BR96" s="190" t="s">
        <v>32</v>
      </c>
      <c r="BS96" s="190"/>
      <c r="BT96" s="190"/>
      <c r="BU96" s="190"/>
      <c r="BV96" s="190"/>
      <c r="BW96" s="190"/>
      <c r="BX96" s="191"/>
    </row>
    <row r="97" spans="1:77" s="6" customFormat="1" ht="12" x14ac:dyDescent="0.2">
      <c r="A97" s="192" t="s">
        <v>193</v>
      </c>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3"/>
      <c r="AF97" s="161" t="s">
        <v>49</v>
      </c>
      <c r="AG97" s="162"/>
      <c r="AH97" s="162"/>
      <c r="AI97" s="162"/>
      <c r="AJ97" s="97" t="str">
        <f>AJ95</f>
        <v>50410000</v>
      </c>
      <c r="AK97" s="238"/>
      <c r="AL97" s="163" t="s">
        <v>185</v>
      </c>
      <c r="AM97" s="164"/>
      <c r="AN97" s="97" t="s">
        <v>255</v>
      </c>
      <c r="AO97" s="98"/>
      <c r="AP97" s="163" t="s">
        <v>76</v>
      </c>
      <c r="AQ97" s="164"/>
      <c r="AR97" s="162"/>
      <c r="AS97" s="162"/>
      <c r="AT97" s="162"/>
      <c r="AU97" s="162"/>
      <c r="AV97" s="162"/>
      <c r="AW97" s="152">
        <v>2213164</v>
      </c>
      <c r="AX97" s="152"/>
      <c r="AY97" s="152"/>
      <c r="AZ97" s="152"/>
      <c r="BA97" s="152"/>
      <c r="BB97" s="152"/>
      <c r="BC97" s="152"/>
      <c r="BD97" s="152">
        <v>2213164</v>
      </c>
      <c r="BE97" s="152"/>
      <c r="BF97" s="152"/>
      <c r="BG97" s="152"/>
      <c r="BH97" s="152"/>
      <c r="BI97" s="152"/>
      <c r="BJ97" s="152"/>
      <c r="BK97" s="152">
        <v>2213164</v>
      </c>
      <c r="BL97" s="152"/>
      <c r="BM97" s="152"/>
      <c r="BN97" s="152"/>
      <c r="BO97" s="152"/>
      <c r="BP97" s="152"/>
      <c r="BQ97" s="152"/>
      <c r="BR97" s="153" t="s">
        <v>32</v>
      </c>
      <c r="BS97" s="153"/>
      <c r="BT97" s="153"/>
      <c r="BU97" s="153"/>
      <c r="BV97" s="153"/>
      <c r="BW97" s="153"/>
      <c r="BX97" s="154"/>
    </row>
    <row r="98" spans="1:77" s="6" customFormat="1" ht="35.25" customHeight="1" x14ac:dyDescent="0.2">
      <c r="A98" s="224" t="s">
        <v>161</v>
      </c>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6"/>
      <c r="AF98" s="95" t="s">
        <v>69</v>
      </c>
      <c r="AG98" s="96"/>
      <c r="AH98" s="96"/>
      <c r="AI98" s="96"/>
      <c r="AJ98" s="97" t="str">
        <f>AJ95</f>
        <v>50410000</v>
      </c>
      <c r="AK98" s="238"/>
      <c r="AL98" s="97" t="s">
        <v>185</v>
      </c>
      <c r="AM98" s="98"/>
      <c r="AN98" s="97" t="s">
        <v>255</v>
      </c>
      <c r="AO98" s="98"/>
      <c r="AP98" s="97" t="s">
        <v>79</v>
      </c>
      <c r="AQ98" s="98"/>
      <c r="AR98" s="96"/>
      <c r="AS98" s="96"/>
      <c r="AT98" s="96"/>
      <c r="AU98" s="96"/>
      <c r="AV98" s="96"/>
      <c r="AW98" s="99">
        <v>668375</v>
      </c>
      <c r="AX98" s="99"/>
      <c r="AY98" s="99"/>
      <c r="AZ98" s="99"/>
      <c r="BA98" s="99"/>
      <c r="BB98" s="99"/>
      <c r="BC98" s="99"/>
      <c r="BD98" s="99">
        <v>668375</v>
      </c>
      <c r="BE98" s="99"/>
      <c r="BF98" s="99"/>
      <c r="BG98" s="99"/>
      <c r="BH98" s="99"/>
      <c r="BI98" s="99"/>
      <c r="BJ98" s="99"/>
      <c r="BK98" s="99">
        <v>668375</v>
      </c>
      <c r="BL98" s="99"/>
      <c r="BM98" s="99"/>
      <c r="BN98" s="99"/>
      <c r="BO98" s="99"/>
      <c r="BP98" s="99"/>
      <c r="BQ98" s="99"/>
      <c r="BR98" s="100" t="s">
        <v>32</v>
      </c>
      <c r="BS98" s="100"/>
      <c r="BT98" s="100"/>
      <c r="BU98" s="100"/>
      <c r="BV98" s="100"/>
      <c r="BW98" s="100"/>
      <c r="BX98" s="101"/>
    </row>
    <row r="99" spans="1:77" s="37" customFormat="1" ht="12" x14ac:dyDescent="0.2">
      <c r="A99" s="221" t="s">
        <v>85</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3"/>
      <c r="AF99" s="118" t="s">
        <v>80</v>
      </c>
      <c r="AG99" s="119"/>
      <c r="AH99" s="119"/>
      <c r="AI99" s="119"/>
      <c r="AJ99" s="120" t="str">
        <f>AJ95</f>
        <v>50410000</v>
      </c>
      <c r="AK99" s="240"/>
      <c r="AL99" s="120" t="s">
        <v>185</v>
      </c>
      <c r="AM99" s="121"/>
      <c r="AN99" s="120" t="s">
        <v>255</v>
      </c>
      <c r="AO99" s="121"/>
      <c r="AP99" s="120" t="s">
        <v>77</v>
      </c>
      <c r="AQ99" s="121"/>
      <c r="AR99" s="119"/>
      <c r="AS99" s="119"/>
      <c r="AT99" s="119"/>
      <c r="AU99" s="119"/>
      <c r="AV99" s="119"/>
      <c r="AW99" s="124">
        <f>AW100</f>
        <v>15000</v>
      </c>
      <c r="AX99" s="124"/>
      <c r="AY99" s="124"/>
      <c r="AZ99" s="124"/>
      <c r="BA99" s="124"/>
      <c r="BB99" s="124"/>
      <c r="BC99" s="124"/>
      <c r="BD99" s="124">
        <f>BD100</f>
        <v>15000</v>
      </c>
      <c r="BE99" s="124"/>
      <c r="BF99" s="124"/>
      <c r="BG99" s="124"/>
      <c r="BH99" s="124"/>
      <c r="BI99" s="124"/>
      <c r="BJ99" s="124"/>
      <c r="BK99" s="124">
        <f>BK100</f>
        <v>15000</v>
      </c>
      <c r="BL99" s="124"/>
      <c r="BM99" s="124"/>
      <c r="BN99" s="124"/>
      <c r="BO99" s="124"/>
      <c r="BP99" s="124"/>
      <c r="BQ99" s="124"/>
      <c r="BR99" s="125" t="s">
        <v>32</v>
      </c>
      <c r="BS99" s="125"/>
      <c r="BT99" s="125"/>
      <c r="BU99" s="125"/>
      <c r="BV99" s="125"/>
      <c r="BW99" s="125"/>
      <c r="BX99" s="126"/>
    </row>
    <row r="100" spans="1:77" s="6" customFormat="1" ht="33.75" customHeight="1" x14ac:dyDescent="0.2">
      <c r="A100" s="165" t="s">
        <v>86</v>
      </c>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7"/>
      <c r="AF100" s="161" t="s">
        <v>81</v>
      </c>
      <c r="AG100" s="162"/>
      <c r="AH100" s="162"/>
      <c r="AI100" s="162"/>
      <c r="AJ100" s="163" t="str">
        <f>AJ95</f>
        <v>50410000</v>
      </c>
      <c r="AK100" s="233"/>
      <c r="AL100" s="163" t="s">
        <v>185</v>
      </c>
      <c r="AM100" s="164"/>
      <c r="AN100" s="97" t="s">
        <v>255</v>
      </c>
      <c r="AO100" s="98"/>
      <c r="AP100" s="163" t="s">
        <v>77</v>
      </c>
      <c r="AQ100" s="164"/>
      <c r="AR100" s="162"/>
      <c r="AS100" s="162"/>
      <c r="AT100" s="162"/>
      <c r="AU100" s="162"/>
      <c r="AV100" s="162"/>
      <c r="AW100" s="152">
        <v>15000</v>
      </c>
      <c r="AX100" s="152"/>
      <c r="AY100" s="152"/>
      <c r="AZ100" s="152"/>
      <c r="BA100" s="152"/>
      <c r="BB100" s="152"/>
      <c r="BC100" s="152"/>
      <c r="BD100" s="152">
        <v>15000</v>
      </c>
      <c r="BE100" s="152"/>
      <c r="BF100" s="152"/>
      <c r="BG100" s="152"/>
      <c r="BH100" s="152"/>
      <c r="BI100" s="152"/>
      <c r="BJ100" s="152"/>
      <c r="BK100" s="152">
        <v>15000</v>
      </c>
      <c r="BL100" s="152"/>
      <c r="BM100" s="152"/>
      <c r="BN100" s="152"/>
      <c r="BO100" s="152"/>
      <c r="BP100" s="152"/>
      <c r="BQ100" s="152"/>
      <c r="BR100" s="153" t="s">
        <v>32</v>
      </c>
      <c r="BS100" s="153"/>
      <c r="BT100" s="153"/>
      <c r="BU100" s="153"/>
      <c r="BV100" s="153"/>
      <c r="BW100" s="153"/>
      <c r="BX100" s="154"/>
    </row>
    <row r="101" spans="1:77" s="37" customFormat="1" ht="12" x14ac:dyDescent="0.2">
      <c r="A101" s="115" t="s">
        <v>192</v>
      </c>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7"/>
      <c r="AF101" s="118" t="s">
        <v>91</v>
      </c>
      <c r="AG101" s="119"/>
      <c r="AH101" s="119"/>
      <c r="AI101" s="119"/>
      <c r="AJ101" s="120" t="str">
        <f>AJ95</f>
        <v>50410000</v>
      </c>
      <c r="AK101" s="240"/>
      <c r="AL101" s="120" t="s">
        <v>185</v>
      </c>
      <c r="AM101" s="121"/>
      <c r="AN101" s="120" t="s">
        <v>255</v>
      </c>
      <c r="AO101" s="121"/>
      <c r="AP101" s="120"/>
      <c r="AQ101" s="121"/>
      <c r="AR101" s="119"/>
      <c r="AS101" s="119"/>
      <c r="AT101" s="119"/>
      <c r="AU101" s="119"/>
      <c r="AV101" s="119"/>
      <c r="AW101" s="124">
        <f>AW102+AW103</f>
        <v>203367</v>
      </c>
      <c r="AX101" s="124"/>
      <c r="AY101" s="124"/>
      <c r="AZ101" s="124"/>
      <c r="BA101" s="124"/>
      <c r="BB101" s="124"/>
      <c r="BC101" s="124"/>
      <c r="BD101" s="124">
        <f>BD102</f>
        <v>203367</v>
      </c>
      <c r="BE101" s="124"/>
      <c r="BF101" s="124"/>
      <c r="BG101" s="124"/>
      <c r="BH101" s="124"/>
      <c r="BI101" s="124"/>
      <c r="BJ101" s="124"/>
      <c r="BK101" s="124">
        <f>BK102</f>
        <v>203367</v>
      </c>
      <c r="BL101" s="124"/>
      <c r="BM101" s="124"/>
      <c r="BN101" s="124"/>
      <c r="BO101" s="124"/>
      <c r="BP101" s="124"/>
      <c r="BQ101" s="124"/>
      <c r="BR101" s="125" t="s">
        <v>32</v>
      </c>
      <c r="BS101" s="125"/>
      <c r="BT101" s="125"/>
      <c r="BU101" s="125"/>
      <c r="BV101" s="125"/>
      <c r="BW101" s="125"/>
      <c r="BX101" s="126"/>
    </row>
    <row r="102" spans="1:77" s="37" customFormat="1" ht="12" x14ac:dyDescent="0.2">
      <c r="A102" s="168"/>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70"/>
      <c r="AF102" s="95" t="s">
        <v>92</v>
      </c>
      <c r="AG102" s="96"/>
      <c r="AH102" s="96"/>
      <c r="AI102" s="96"/>
      <c r="AJ102" s="97" t="str">
        <f>AJ95</f>
        <v>50410000</v>
      </c>
      <c r="AK102" s="238"/>
      <c r="AL102" s="97" t="s">
        <v>185</v>
      </c>
      <c r="AM102" s="98"/>
      <c r="AN102" s="97" t="s">
        <v>255</v>
      </c>
      <c r="AO102" s="98"/>
      <c r="AP102" s="97" t="s">
        <v>95</v>
      </c>
      <c r="AQ102" s="98"/>
      <c r="AR102" s="96"/>
      <c r="AS102" s="96"/>
      <c r="AT102" s="96"/>
      <c r="AU102" s="96"/>
      <c r="AV102" s="96"/>
      <c r="AW102" s="99">
        <v>203367</v>
      </c>
      <c r="AX102" s="99"/>
      <c r="AY102" s="99"/>
      <c r="AZ102" s="99"/>
      <c r="BA102" s="99"/>
      <c r="BB102" s="99"/>
      <c r="BC102" s="99"/>
      <c r="BD102" s="99">
        <v>203367</v>
      </c>
      <c r="BE102" s="99"/>
      <c r="BF102" s="99"/>
      <c r="BG102" s="99"/>
      <c r="BH102" s="99"/>
      <c r="BI102" s="99"/>
      <c r="BJ102" s="99"/>
      <c r="BK102" s="99">
        <v>203367</v>
      </c>
      <c r="BL102" s="99"/>
      <c r="BM102" s="99"/>
      <c r="BN102" s="99"/>
      <c r="BO102" s="99"/>
      <c r="BP102" s="99"/>
      <c r="BQ102" s="99"/>
      <c r="BR102" s="100" t="s">
        <v>32</v>
      </c>
      <c r="BS102" s="100"/>
      <c r="BT102" s="100"/>
      <c r="BU102" s="100"/>
      <c r="BV102" s="100"/>
      <c r="BW102" s="100"/>
      <c r="BX102" s="101"/>
    </row>
    <row r="103" spans="1:77" s="37" customFormat="1" ht="12" x14ac:dyDescent="0.2">
      <c r="A103" s="168"/>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70"/>
      <c r="AF103" s="95" t="s">
        <v>92</v>
      </c>
      <c r="AG103" s="96"/>
      <c r="AH103" s="96"/>
      <c r="AI103" s="96"/>
      <c r="AJ103" s="97" t="str">
        <f>AJ95</f>
        <v>50410000</v>
      </c>
      <c r="AK103" s="238"/>
      <c r="AL103" s="97" t="s">
        <v>185</v>
      </c>
      <c r="AM103" s="98"/>
      <c r="AN103" s="97" t="s">
        <v>255</v>
      </c>
      <c r="AO103" s="98"/>
      <c r="AP103" s="97" t="s">
        <v>95</v>
      </c>
      <c r="AQ103" s="98"/>
      <c r="AR103" s="96"/>
      <c r="AS103" s="96"/>
      <c r="AT103" s="96"/>
      <c r="AU103" s="96"/>
      <c r="AV103" s="96"/>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100" t="s">
        <v>32</v>
      </c>
      <c r="BS103" s="100"/>
      <c r="BT103" s="100"/>
      <c r="BU103" s="100"/>
      <c r="BV103" s="100"/>
      <c r="BW103" s="100"/>
      <c r="BX103" s="101"/>
    </row>
    <row r="104" spans="1:77" s="6" customFormat="1" ht="12" x14ac:dyDescent="0.2">
      <c r="A104" s="115" t="s">
        <v>102</v>
      </c>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7"/>
      <c r="AF104" s="118" t="s">
        <v>93</v>
      </c>
      <c r="AG104" s="119"/>
      <c r="AH104" s="119"/>
      <c r="AI104" s="119"/>
      <c r="AJ104" s="120" t="str">
        <f>AJ95</f>
        <v>50410000</v>
      </c>
      <c r="AK104" s="240"/>
      <c r="AL104" s="120" t="s">
        <v>185</v>
      </c>
      <c r="AM104" s="121"/>
      <c r="AN104" s="120" t="s">
        <v>255</v>
      </c>
      <c r="AO104" s="121"/>
      <c r="AP104" s="120"/>
      <c r="AQ104" s="121"/>
      <c r="AR104" s="119"/>
      <c r="AS104" s="119"/>
      <c r="AT104" s="119"/>
      <c r="AU104" s="119"/>
      <c r="AV104" s="119"/>
      <c r="AW104" s="124">
        <f>AW105</f>
        <v>55416</v>
      </c>
      <c r="AX104" s="124"/>
      <c r="AY104" s="124"/>
      <c r="AZ104" s="124"/>
      <c r="BA104" s="124"/>
      <c r="BB104" s="124"/>
      <c r="BC104" s="124"/>
      <c r="BD104" s="124">
        <f>BD105</f>
        <v>55416</v>
      </c>
      <c r="BE104" s="124"/>
      <c r="BF104" s="124"/>
      <c r="BG104" s="124"/>
      <c r="BH104" s="124"/>
      <c r="BI104" s="124"/>
      <c r="BJ104" s="124"/>
      <c r="BK104" s="124">
        <f>BK105</f>
        <v>55416</v>
      </c>
      <c r="BL104" s="124"/>
      <c r="BM104" s="124"/>
      <c r="BN104" s="124"/>
      <c r="BO104" s="124"/>
      <c r="BP104" s="124"/>
      <c r="BQ104" s="124"/>
      <c r="BR104" s="125"/>
      <c r="BS104" s="125"/>
      <c r="BT104" s="125"/>
      <c r="BU104" s="125"/>
      <c r="BV104" s="125"/>
      <c r="BW104" s="125"/>
      <c r="BX104" s="126"/>
    </row>
    <row r="105" spans="1:77" s="6" customFormat="1" thickBot="1" x14ac:dyDescent="0.25">
      <c r="A105" s="289" t="s">
        <v>226</v>
      </c>
      <c r="B105" s="290"/>
      <c r="C105" s="290"/>
      <c r="D105" s="290"/>
      <c r="E105" s="290"/>
      <c r="F105" s="290"/>
      <c r="G105" s="290"/>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1"/>
      <c r="AF105" s="292" t="s">
        <v>217</v>
      </c>
      <c r="AG105" s="204"/>
      <c r="AH105" s="204"/>
      <c r="AI105" s="204"/>
      <c r="AJ105" s="133" t="str">
        <f>AJ95</f>
        <v>50410000</v>
      </c>
      <c r="AK105" s="293"/>
      <c r="AL105" s="133" t="s">
        <v>185</v>
      </c>
      <c r="AM105" s="134"/>
      <c r="AN105" s="295" t="s">
        <v>255</v>
      </c>
      <c r="AO105" s="296"/>
      <c r="AP105" s="133" t="s">
        <v>95</v>
      </c>
      <c r="AQ105" s="134"/>
      <c r="AR105" s="204"/>
      <c r="AS105" s="204"/>
      <c r="AT105" s="204"/>
      <c r="AU105" s="204"/>
      <c r="AV105" s="204"/>
      <c r="AW105" s="183">
        <v>55416</v>
      </c>
      <c r="AX105" s="183"/>
      <c r="AY105" s="183"/>
      <c r="AZ105" s="183"/>
      <c r="BA105" s="183"/>
      <c r="BB105" s="183"/>
      <c r="BC105" s="183"/>
      <c r="BD105" s="183">
        <v>55416</v>
      </c>
      <c r="BE105" s="183"/>
      <c r="BF105" s="183"/>
      <c r="BG105" s="183"/>
      <c r="BH105" s="183"/>
      <c r="BI105" s="183"/>
      <c r="BJ105" s="183"/>
      <c r="BK105" s="183">
        <v>55416</v>
      </c>
      <c r="BL105" s="183"/>
      <c r="BM105" s="183"/>
      <c r="BN105" s="183"/>
      <c r="BO105" s="183"/>
      <c r="BP105" s="183"/>
      <c r="BQ105" s="183"/>
      <c r="BR105" s="184"/>
      <c r="BS105" s="184"/>
      <c r="BT105" s="184"/>
      <c r="BU105" s="184"/>
      <c r="BV105" s="184"/>
      <c r="BW105" s="184"/>
      <c r="BX105" s="185"/>
    </row>
    <row r="106" spans="1:77" s="48" customFormat="1" thickBot="1" x14ac:dyDescent="0.25">
      <c r="A106" s="102" t="s">
        <v>211</v>
      </c>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4"/>
      <c r="AF106" s="105" t="s">
        <v>47</v>
      </c>
      <c r="AG106" s="106"/>
      <c r="AH106" s="106"/>
      <c r="AI106" s="106"/>
      <c r="AJ106" s="107" t="s">
        <v>238</v>
      </c>
      <c r="AK106" s="108"/>
      <c r="AL106" s="107" t="s">
        <v>185</v>
      </c>
      <c r="AM106" s="108"/>
      <c r="AN106" s="107" t="s">
        <v>256</v>
      </c>
      <c r="AO106" s="108"/>
      <c r="AP106" s="107"/>
      <c r="AQ106" s="108"/>
      <c r="AR106" s="106"/>
      <c r="AS106" s="106"/>
      <c r="AT106" s="106"/>
      <c r="AU106" s="106"/>
      <c r="AV106" s="106"/>
      <c r="AW106" s="112">
        <f>AW107+AW110+AW116+AW112</f>
        <v>2591898</v>
      </c>
      <c r="AX106" s="112"/>
      <c r="AY106" s="112"/>
      <c r="AZ106" s="112"/>
      <c r="BA106" s="112"/>
      <c r="BB106" s="112"/>
      <c r="BC106" s="112"/>
      <c r="BD106" s="112">
        <f>BD107+BD110+BD116+BD112</f>
        <v>2256898</v>
      </c>
      <c r="BE106" s="112"/>
      <c r="BF106" s="112"/>
      <c r="BG106" s="112"/>
      <c r="BH106" s="112"/>
      <c r="BI106" s="112"/>
      <c r="BJ106" s="112"/>
      <c r="BK106" s="112">
        <f>BK107+BK110+BK116+BK112</f>
        <v>2256898</v>
      </c>
      <c r="BL106" s="112"/>
      <c r="BM106" s="112"/>
      <c r="BN106" s="112"/>
      <c r="BO106" s="112"/>
      <c r="BP106" s="112"/>
      <c r="BQ106" s="112"/>
      <c r="BR106" s="113"/>
      <c r="BS106" s="113"/>
      <c r="BT106" s="113"/>
      <c r="BU106" s="113"/>
      <c r="BV106" s="113"/>
      <c r="BW106" s="113"/>
      <c r="BX106" s="114"/>
    </row>
    <row r="107" spans="1:77" s="6" customFormat="1" ht="12" x14ac:dyDescent="0.2">
      <c r="A107" s="227" t="s">
        <v>224</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9"/>
      <c r="AF107" s="230" t="s">
        <v>48</v>
      </c>
      <c r="AG107" s="231"/>
      <c r="AH107" s="231"/>
      <c r="AI107" s="231"/>
      <c r="AJ107" s="297" t="s">
        <v>32</v>
      </c>
      <c r="AK107" s="298"/>
      <c r="AL107" s="122" t="s">
        <v>185</v>
      </c>
      <c r="AM107" s="123"/>
      <c r="AN107" s="122" t="str">
        <f>AN106</f>
        <v>000.0004.7099000.000</v>
      </c>
      <c r="AO107" s="182"/>
      <c r="AP107" s="122"/>
      <c r="AQ107" s="123"/>
      <c r="AR107" s="231"/>
      <c r="AS107" s="231"/>
      <c r="AT107" s="231"/>
      <c r="AU107" s="231"/>
      <c r="AV107" s="231"/>
      <c r="AW107" s="232">
        <f>AW108+AW109</f>
        <v>1692401</v>
      </c>
      <c r="AX107" s="232"/>
      <c r="AY107" s="232"/>
      <c r="AZ107" s="232"/>
      <c r="BA107" s="232"/>
      <c r="BB107" s="232"/>
      <c r="BC107" s="232"/>
      <c r="BD107" s="232">
        <f>BD108+BD109</f>
        <v>1357401</v>
      </c>
      <c r="BE107" s="232"/>
      <c r="BF107" s="232"/>
      <c r="BG107" s="232"/>
      <c r="BH107" s="232"/>
      <c r="BI107" s="232"/>
      <c r="BJ107" s="232"/>
      <c r="BK107" s="232">
        <f>BK108+BK109</f>
        <v>1357401</v>
      </c>
      <c r="BL107" s="232"/>
      <c r="BM107" s="232"/>
      <c r="BN107" s="232"/>
      <c r="BO107" s="232"/>
      <c r="BP107" s="232"/>
      <c r="BQ107" s="232"/>
      <c r="BR107" s="190" t="s">
        <v>32</v>
      </c>
      <c r="BS107" s="190"/>
      <c r="BT107" s="190"/>
      <c r="BU107" s="190"/>
      <c r="BV107" s="190"/>
      <c r="BW107" s="190"/>
      <c r="BX107" s="191"/>
    </row>
    <row r="108" spans="1:77" s="6" customFormat="1" ht="24" customHeight="1" x14ac:dyDescent="0.2">
      <c r="A108" s="192" t="s">
        <v>74</v>
      </c>
      <c r="B108" s="192"/>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3"/>
      <c r="AF108" s="161" t="s">
        <v>49</v>
      </c>
      <c r="AG108" s="162"/>
      <c r="AH108" s="162"/>
      <c r="AI108" s="162"/>
      <c r="AJ108" s="96" t="str">
        <f>$AJ$106</f>
        <v>50408001</v>
      </c>
      <c r="AK108" s="96"/>
      <c r="AL108" s="163" t="s">
        <v>185</v>
      </c>
      <c r="AM108" s="164"/>
      <c r="AN108" s="294" t="str">
        <f>AN106</f>
        <v>000.0004.7099000.000</v>
      </c>
      <c r="AO108" s="233"/>
      <c r="AP108" s="163" t="s">
        <v>76</v>
      </c>
      <c r="AQ108" s="164"/>
      <c r="AR108" s="162"/>
      <c r="AS108" s="162"/>
      <c r="AT108" s="162"/>
      <c r="AU108" s="162"/>
      <c r="AV108" s="162"/>
      <c r="AW108" s="152">
        <v>1042551</v>
      </c>
      <c r="AX108" s="152"/>
      <c r="AY108" s="152"/>
      <c r="AZ108" s="152"/>
      <c r="BA108" s="152"/>
      <c r="BB108" s="152"/>
      <c r="BC108" s="152"/>
      <c r="BD108" s="152">
        <v>1042551</v>
      </c>
      <c r="BE108" s="152"/>
      <c r="BF108" s="152"/>
      <c r="BG108" s="152"/>
      <c r="BH108" s="152"/>
      <c r="BI108" s="152"/>
      <c r="BJ108" s="152"/>
      <c r="BK108" s="152">
        <v>1042551</v>
      </c>
      <c r="BL108" s="152"/>
      <c r="BM108" s="152"/>
      <c r="BN108" s="152"/>
      <c r="BO108" s="152"/>
      <c r="BP108" s="152"/>
      <c r="BQ108" s="152"/>
      <c r="BR108" s="153" t="s">
        <v>32</v>
      </c>
      <c r="BS108" s="153"/>
      <c r="BT108" s="153"/>
      <c r="BU108" s="153"/>
      <c r="BV108" s="153"/>
      <c r="BW108" s="153"/>
      <c r="BX108" s="154"/>
    </row>
    <row r="109" spans="1:77" s="6" customFormat="1" ht="35.25" customHeight="1" x14ac:dyDescent="0.2">
      <c r="A109" s="224" t="s">
        <v>161</v>
      </c>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6"/>
      <c r="AF109" s="95" t="s">
        <v>69</v>
      </c>
      <c r="AG109" s="96"/>
      <c r="AH109" s="96"/>
      <c r="AI109" s="96"/>
      <c r="AJ109" s="171" t="str">
        <f>$AJ$106</f>
        <v>50408001</v>
      </c>
      <c r="AK109" s="282"/>
      <c r="AL109" s="97" t="s">
        <v>185</v>
      </c>
      <c r="AM109" s="98"/>
      <c r="AN109" s="237" t="str">
        <f>AN106</f>
        <v>000.0004.7099000.000</v>
      </c>
      <c r="AO109" s="238"/>
      <c r="AP109" s="97" t="s">
        <v>79</v>
      </c>
      <c r="AQ109" s="98"/>
      <c r="AR109" s="96"/>
      <c r="AS109" s="96"/>
      <c r="AT109" s="96"/>
      <c r="AU109" s="96"/>
      <c r="AV109" s="96"/>
      <c r="AW109" s="99">
        <v>649850</v>
      </c>
      <c r="AX109" s="99"/>
      <c r="AY109" s="99"/>
      <c r="AZ109" s="99"/>
      <c r="BA109" s="99"/>
      <c r="BB109" s="99"/>
      <c r="BC109" s="99"/>
      <c r="BD109" s="99">
        <v>314850</v>
      </c>
      <c r="BE109" s="99"/>
      <c r="BF109" s="99"/>
      <c r="BG109" s="99"/>
      <c r="BH109" s="99"/>
      <c r="BI109" s="99"/>
      <c r="BJ109" s="99"/>
      <c r="BK109" s="99">
        <v>314850</v>
      </c>
      <c r="BL109" s="99"/>
      <c r="BM109" s="99"/>
      <c r="BN109" s="99"/>
      <c r="BO109" s="99"/>
      <c r="BP109" s="99"/>
      <c r="BQ109" s="99"/>
      <c r="BR109" s="100" t="s">
        <v>32</v>
      </c>
      <c r="BS109" s="100"/>
      <c r="BT109" s="100"/>
      <c r="BU109" s="100"/>
      <c r="BV109" s="100"/>
      <c r="BW109" s="100"/>
      <c r="BX109" s="101"/>
    </row>
    <row r="110" spans="1:77" s="37" customFormat="1" ht="12" x14ac:dyDescent="0.2">
      <c r="A110" s="221" t="s">
        <v>85</v>
      </c>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3"/>
      <c r="AF110" s="118" t="s">
        <v>80</v>
      </c>
      <c r="AG110" s="119"/>
      <c r="AH110" s="119"/>
      <c r="AI110" s="119"/>
      <c r="AJ110" s="120" t="s">
        <v>238</v>
      </c>
      <c r="AK110" s="121"/>
      <c r="AL110" s="120" t="s">
        <v>185</v>
      </c>
      <c r="AM110" s="121"/>
      <c r="AN110" s="239" t="str">
        <f>AN106</f>
        <v>000.0004.7099000.000</v>
      </c>
      <c r="AO110" s="240"/>
      <c r="AP110" s="120" t="s">
        <v>77</v>
      </c>
      <c r="AQ110" s="121"/>
      <c r="AR110" s="119"/>
      <c r="AS110" s="119"/>
      <c r="AT110" s="119"/>
      <c r="AU110" s="119"/>
      <c r="AV110" s="119"/>
      <c r="AW110" s="124">
        <f>AW111</f>
        <v>38000</v>
      </c>
      <c r="AX110" s="124"/>
      <c r="AY110" s="124"/>
      <c r="AZ110" s="124"/>
      <c r="BA110" s="124"/>
      <c r="BB110" s="124"/>
      <c r="BC110" s="124"/>
      <c r="BD110" s="124">
        <f>BD111</f>
        <v>38000</v>
      </c>
      <c r="BE110" s="124"/>
      <c r="BF110" s="124"/>
      <c r="BG110" s="124"/>
      <c r="BH110" s="124"/>
      <c r="BI110" s="124"/>
      <c r="BJ110" s="124"/>
      <c r="BK110" s="124">
        <f>BK111</f>
        <v>38000</v>
      </c>
      <c r="BL110" s="124"/>
      <c r="BM110" s="124"/>
      <c r="BN110" s="124"/>
      <c r="BO110" s="124"/>
      <c r="BP110" s="124"/>
      <c r="BQ110" s="124"/>
      <c r="BR110" s="125" t="s">
        <v>32</v>
      </c>
      <c r="BS110" s="125"/>
      <c r="BT110" s="125"/>
      <c r="BU110" s="125"/>
      <c r="BV110" s="125"/>
      <c r="BW110" s="125"/>
      <c r="BX110" s="126"/>
      <c r="BY110" s="78"/>
    </row>
    <row r="111" spans="1:77" s="6" customFormat="1" ht="33.75" customHeight="1" x14ac:dyDescent="0.2">
      <c r="A111" s="165" t="s">
        <v>86</v>
      </c>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7"/>
      <c r="AF111" s="161" t="s">
        <v>81</v>
      </c>
      <c r="AG111" s="162"/>
      <c r="AH111" s="162"/>
      <c r="AI111" s="162"/>
      <c r="AJ111" s="163" t="str">
        <f t="shared" ref="AJ111:AJ121" si="2">$AJ$106</f>
        <v>50408001</v>
      </c>
      <c r="AK111" s="164"/>
      <c r="AL111" s="163" t="s">
        <v>185</v>
      </c>
      <c r="AM111" s="164"/>
      <c r="AN111" s="163" t="s">
        <v>273</v>
      </c>
      <c r="AO111" s="233"/>
      <c r="AP111" s="163" t="s">
        <v>77</v>
      </c>
      <c r="AQ111" s="164"/>
      <c r="AR111" s="162"/>
      <c r="AS111" s="162"/>
      <c r="AT111" s="162"/>
      <c r="AU111" s="162"/>
      <c r="AV111" s="162"/>
      <c r="AW111" s="152">
        <v>38000</v>
      </c>
      <c r="AX111" s="152"/>
      <c r="AY111" s="152"/>
      <c r="AZ111" s="152"/>
      <c r="BA111" s="152"/>
      <c r="BB111" s="152"/>
      <c r="BC111" s="152"/>
      <c r="BD111" s="152">
        <v>38000</v>
      </c>
      <c r="BE111" s="152"/>
      <c r="BF111" s="152"/>
      <c r="BG111" s="152"/>
      <c r="BH111" s="152"/>
      <c r="BI111" s="152"/>
      <c r="BJ111" s="152"/>
      <c r="BK111" s="152">
        <v>38000</v>
      </c>
      <c r="BL111" s="152"/>
      <c r="BM111" s="152"/>
      <c r="BN111" s="152"/>
      <c r="BO111" s="152"/>
      <c r="BP111" s="152"/>
      <c r="BQ111" s="152"/>
      <c r="BR111" s="153" t="s">
        <v>32</v>
      </c>
      <c r="BS111" s="153"/>
      <c r="BT111" s="153"/>
      <c r="BU111" s="153"/>
      <c r="BV111" s="153"/>
      <c r="BW111" s="153"/>
      <c r="BX111" s="154"/>
    </row>
    <row r="112" spans="1:77" s="37" customFormat="1" ht="12" x14ac:dyDescent="0.2">
      <c r="A112" s="115" t="s">
        <v>192</v>
      </c>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7"/>
      <c r="AF112" s="118" t="s">
        <v>91</v>
      </c>
      <c r="AG112" s="119"/>
      <c r="AH112" s="119"/>
      <c r="AI112" s="119"/>
      <c r="AJ112" s="120" t="str">
        <f t="shared" si="2"/>
        <v>50408001</v>
      </c>
      <c r="AK112" s="121"/>
      <c r="AL112" s="120" t="s">
        <v>185</v>
      </c>
      <c r="AM112" s="121"/>
      <c r="AN112" s="239" t="str">
        <f>AN106</f>
        <v>000.0004.7099000.000</v>
      </c>
      <c r="AO112" s="240"/>
      <c r="AP112" s="120" t="s">
        <v>95</v>
      </c>
      <c r="AQ112" s="121"/>
      <c r="AR112" s="119"/>
      <c r="AS112" s="119"/>
      <c r="AT112" s="119"/>
      <c r="AU112" s="119"/>
      <c r="AV112" s="119"/>
      <c r="AW112" s="124">
        <f>AW113+AW114+AW115</f>
        <v>334192</v>
      </c>
      <c r="AX112" s="124"/>
      <c r="AY112" s="124"/>
      <c r="AZ112" s="124"/>
      <c r="BA112" s="124"/>
      <c r="BB112" s="124"/>
      <c r="BC112" s="124"/>
      <c r="BD112" s="124">
        <f>BD113+BD114</f>
        <v>334192</v>
      </c>
      <c r="BE112" s="124"/>
      <c r="BF112" s="124"/>
      <c r="BG112" s="124"/>
      <c r="BH112" s="124"/>
      <c r="BI112" s="124"/>
      <c r="BJ112" s="124"/>
      <c r="BK112" s="124">
        <f>BK113+BK114</f>
        <v>334192</v>
      </c>
      <c r="BL112" s="124"/>
      <c r="BM112" s="124"/>
      <c r="BN112" s="124"/>
      <c r="BO112" s="124"/>
      <c r="BP112" s="124"/>
      <c r="BQ112" s="124"/>
      <c r="BR112" s="125" t="s">
        <v>32</v>
      </c>
      <c r="BS112" s="125"/>
      <c r="BT112" s="125"/>
      <c r="BU112" s="125"/>
      <c r="BV112" s="125"/>
      <c r="BW112" s="125"/>
      <c r="BX112" s="126"/>
    </row>
    <row r="113" spans="1:77" s="37" customFormat="1" ht="12" x14ac:dyDescent="0.2">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4"/>
      <c r="AF113" s="175" t="s">
        <v>92</v>
      </c>
      <c r="AG113" s="176"/>
      <c r="AH113" s="176"/>
      <c r="AI113" s="98"/>
      <c r="AJ113" s="97" t="str">
        <f t="shared" si="2"/>
        <v>50408001</v>
      </c>
      <c r="AK113" s="98"/>
      <c r="AL113" s="163" t="s">
        <v>185</v>
      </c>
      <c r="AM113" s="164"/>
      <c r="AN113" s="294" t="str">
        <f>AN106</f>
        <v>000.0004.7099000.000</v>
      </c>
      <c r="AO113" s="177"/>
      <c r="AP113" s="97" t="s">
        <v>95</v>
      </c>
      <c r="AQ113" s="98"/>
      <c r="AR113" s="97"/>
      <c r="AS113" s="176"/>
      <c r="AT113" s="176"/>
      <c r="AU113" s="176"/>
      <c r="AV113" s="98"/>
      <c r="AW113" s="234">
        <v>112192</v>
      </c>
      <c r="AX113" s="235"/>
      <c r="AY113" s="235"/>
      <c r="AZ113" s="235"/>
      <c r="BA113" s="235"/>
      <c r="BB113" s="235"/>
      <c r="BC113" s="236"/>
      <c r="BD113" s="234">
        <v>112192</v>
      </c>
      <c r="BE113" s="235"/>
      <c r="BF113" s="235"/>
      <c r="BG113" s="235"/>
      <c r="BH113" s="235"/>
      <c r="BI113" s="235"/>
      <c r="BJ113" s="236"/>
      <c r="BK113" s="234">
        <v>112192</v>
      </c>
      <c r="BL113" s="235"/>
      <c r="BM113" s="235"/>
      <c r="BN113" s="235"/>
      <c r="BO113" s="235"/>
      <c r="BP113" s="235"/>
      <c r="BQ113" s="236"/>
      <c r="BR113" s="178" t="s">
        <v>32</v>
      </c>
      <c r="BS113" s="179"/>
      <c r="BT113" s="179"/>
      <c r="BU113" s="179"/>
      <c r="BV113" s="179"/>
      <c r="BW113" s="179"/>
      <c r="BX113" s="180"/>
    </row>
    <row r="114" spans="1:77" s="37" customFormat="1" ht="12" x14ac:dyDescent="0.2">
      <c r="A114" s="173" t="s">
        <v>245</v>
      </c>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4"/>
      <c r="AF114" s="175" t="s">
        <v>92</v>
      </c>
      <c r="AG114" s="176"/>
      <c r="AH114" s="176"/>
      <c r="AI114" s="98"/>
      <c r="AJ114" s="97" t="str">
        <f t="shared" si="2"/>
        <v>50408001</v>
      </c>
      <c r="AK114" s="98"/>
      <c r="AL114" s="163" t="s">
        <v>185</v>
      </c>
      <c r="AM114" s="164"/>
      <c r="AN114" s="163" t="s">
        <v>267</v>
      </c>
      <c r="AO114" s="177"/>
      <c r="AP114" s="97" t="s">
        <v>95</v>
      </c>
      <c r="AQ114" s="98"/>
      <c r="AR114" s="97"/>
      <c r="AS114" s="176"/>
      <c r="AT114" s="176"/>
      <c r="AU114" s="176"/>
      <c r="AV114" s="98"/>
      <c r="AW114" s="234">
        <v>222000</v>
      </c>
      <c r="AX114" s="235"/>
      <c r="AY114" s="235"/>
      <c r="AZ114" s="235"/>
      <c r="BA114" s="235"/>
      <c r="BB114" s="235"/>
      <c r="BC114" s="236"/>
      <c r="BD114" s="234">
        <v>222000</v>
      </c>
      <c r="BE114" s="235"/>
      <c r="BF114" s="235"/>
      <c r="BG114" s="235"/>
      <c r="BH114" s="235"/>
      <c r="BI114" s="235"/>
      <c r="BJ114" s="236"/>
      <c r="BK114" s="234">
        <v>222000</v>
      </c>
      <c r="BL114" s="235"/>
      <c r="BM114" s="235"/>
      <c r="BN114" s="235"/>
      <c r="BO114" s="235"/>
      <c r="BP114" s="235"/>
      <c r="BQ114" s="236"/>
      <c r="BR114" s="178" t="s">
        <v>32</v>
      </c>
      <c r="BS114" s="179"/>
      <c r="BT114" s="179"/>
      <c r="BU114" s="179"/>
      <c r="BV114" s="179"/>
      <c r="BW114" s="179"/>
      <c r="BX114" s="180"/>
    </row>
    <row r="115" spans="1:77" s="37" customFormat="1" ht="12" x14ac:dyDescent="0.2">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4"/>
      <c r="AF115" s="175" t="s">
        <v>92</v>
      </c>
      <c r="AG115" s="176"/>
      <c r="AH115" s="176"/>
      <c r="AI115" s="98"/>
      <c r="AJ115" s="97" t="str">
        <f t="shared" si="2"/>
        <v>50408001</v>
      </c>
      <c r="AK115" s="98"/>
      <c r="AL115" s="163" t="s">
        <v>185</v>
      </c>
      <c r="AM115" s="164"/>
      <c r="AN115" s="163" t="str">
        <f>AN106</f>
        <v>000.0004.7099000.000</v>
      </c>
      <c r="AO115" s="177"/>
      <c r="AP115" s="97" t="s">
        <v>95</v>
      </c>
      <c r="AQ115" s="98"/>
      <c r="AR115" s="97"/>
      <c r="AS115" s="176"/>
      <c r="AT115" s="176"/>
      <c r="AU115" s="176"/>
      <c r="AV115" s="98"/>
      <c r="AW115" s="234"/>
      <c r="AX115" s="235"/>
      <c r="AY115" s="235"/>
      <c r="AZ115" s="235"/>
      <c r="BA115" s="235"/>
      <c r="BB115" s="235"/>
      <c r="BC115" s="236"/>
      <c r="BD115" s="234"/>
      <c r="BE115" s="235"/>
      <c r="BF115" s="235"/>
      <c r="BG115" s="235"/>
      <c r="BH115" s="235"/>
      <c r="BI115" s="235"/>
      <c r="BJ115" s="236"/>
      <c r="BK115" s="234"/>
      <c r="BL115" s="235"/>
      <c r="BM115" s="235"/>
      <c r="BN115" s="235"/>
      <c r="BO115" s="235"/>
      <c r="BP115" s="235"/>
      <c r="BQ115" s="236"/>
      <c r="BR115" s="178" t="s">
        <v>32</v>
      </c>
      <c r="BS115" s="179"/>
      <c r="BT115" s="179"/>
      <c r="BU115" s="179"/>
      <c r="BV115" s="179"/>
      <c r="BW115" s="179"/>
      <c r="BX115" s="180"/>
    </row>
    <row r="116" spans="1:77" s="6" customFormat="1" ht="12" x14ac:dyDescent="0.2">
      <c r="A116" s="115" t="s">
        <v>102</v>
      </c>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7"/>
      <c r="AF116" s="118" t="s">
        <v>93</v>
      </c>
      <c r="AG116" s="119"/>
      <c r="AH116" s="119"/>
      <c r="AI116" s="119"/>
      <c r="AJ116" s="120" t="str">
        <f t="shared" si="2"/>
        <v>50408001</v>
      </c>
      <c r="AK116" s="121"/>
      <c r="AL116" s="120" t="s">
        <v>185</v>
      </c>
      <c r="AM116" s="121"/>
      <c r="AN116" s="239" t="str">
        <f>AN106</f>
        <v>000.0004.7099000.000</v>
      </c>
      <c r="AO116" s="240"/>
      <c r="AP116" s="120" t="s">
        <v>95</v>
      </c>
      <c r="AQ116" s="121"/>
      <c r="AR116" s="119"/>
      <c r="AS116" s="119"/>
      <c r="AT116" s="119"/>
      <c r="AU116" s="119"/>
      <c r="AV116" s="119"/>
      <c r="AW116" s="124">
        <f>AW117+AW119+AW121+AW120+AW118</f>
        <v>527305</v>
      </c>
      <c r="AX116" s="124"/>
      <c r="AY116" s="124"/>
      <c r="AZ116" s="124"/>
      <c r="BA116" s="124"/>
      <c r="BB116" s="124"/>
      <c r="BC116" s="124"/>
      <c r="BD116" s="124">
        <f>BD117+BD119+BD118</f>
        <v>527305</v>
      </c>
      <c r="BE116" s="124"/>
      <c r="BF116" s="124"/>
      <c r="BG116" s="124"/>
      <c r="BH116" s="124"/>
      <c r="BI116" s="124"/>
      <c r="BJ116" s="124"/>
      <c r="BK116" s="124">
        <f>BK117+BK119+BK118</f>
        <v>527305</v>
      </c>
      <c r="BL116" s="124"/>
      <c r="BM116" s="124"/>
      <c r="BN116" s="124"/>
      <c r="BO116" s="124"/>
      <c r="BP116" s="124"/>
      <c r="BQ116" s="124"/>
      <c r="BR116" s="125"/>
      <c r="BS116" s="125"/>
      <c r="BT116" s="125"/>
      <c r="BU116" s="125"/>
      <c r="BV116" s="125"/>
      <c r="BW116" s="125"/>
      <c r="BX116" s="126"/>
    </row>
    <row r="117" spans="1:77" s="6" customFormat="1" ht="24" customHeight="1" x14ac:dyDescent="0.2">
      <c r="A117" s="79" t="s">
        <v>194</v>
      </c>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1"/>
      <c r="AF117" s="82" t="s">
        <v>217</v>
      </c>
      <c r="AG117" s="83"/>
      <c r="AH117" s="83"/>
      <c r="AI117" s="83"/>
      <c r="AJ117" s="84" t="str">
        <f t="shared" si="2"/>
        <v>50408001</v>
      </c>
      <c r="AK117" s="85"/>
      <c r="AL117" s="84" t="s">
        <v>185</v>
      </c>
      <c r="AM117" s="85"/>
      <c r="AN117" s="84" t="s">
        <v>268</v>
      </c>
      <c r="AO117" s="86"/>
      <c r="AP117" s="84" t="s">
        <v>95</v>
      </c>
      <c r="AQ117" s="85"/>
      <c r="AR117" s="83"/>
      <c r="AS117" s="83"/>
      <c r="AT117" s="83"/>
      <c r="AU117" s="83"/>
      <c r="AV117" s="83"/>
      <c r="AW117" s="87">
        <v>52305</v>
      </c>
      <c r="AX117" s="87"/>
      <c r="AY117" s="87"/>
      <c r="AZ117" s="87"/>
      <c r="BA117" s="87"/>
      <c r="BB117" s="87"/>
      <c r="BC117" s="87"/>
      <c r="BD117" s="87">
        <v>52305</v>
      </c>
      <c r="BE117" s="87"/>
      <c r="BF117" s="87"/>
      <c r="BG117" s="87"/>
      <c r="BH117" s="87"/>
      <c r="BI117" s="87"/>
      <c r="BJ117" s="87"/>
      <c r="BK117" s="87">
        <v>52305</v>
      </c>
      <c r="BL117" s="87"/>
      <c r="BM117" s="87"/>
      <c r="BN117" s="87"/>
      <c r="BO117" s="87"/>
      <c r="BP117" s="87"/>
      <c r="BQ117" s="87"/>
      <c r="BR117" s="88"/>
      <c r="BS117" s="88"/>
      <c r="BT117" s="88"/>
      <c r="BU117" s="88"/>
      <c r="BV117" s="88"/>
      <c r="BW117" s="88"/>
      <c r="BX117" s="89"/>
    </row>
    <row r="118" spans="1:77" s="6" customFormat="1" ht="24" customHeight="1" x14ac:dyDescent="0.2">
      <c r="A118" s="79" t="s">
        <v>270</v>
      </c>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1"/>
      <c r="AF118" s="82" t="s">
        <v>217</v>
      </c>
      <c r="AG118" s="83"/>
      <c r="AH118" s="83"/>
      <c r="AI118" s="83"/>
      <c r="AJ118" s="84" t="str">
        <f t="shared" si="2"/>
        <v>50408001</v>
      </c>
      <c r="AK118" s="85"/>
      <c r="AL118" s="84" t="s">
        <v>185</v>
      </c>
      <c r="AM118" s="85"/>
      <c r="AN118" s="84" t="s">
        <v>268</v>
      </c>
      <c r="AO118" s="86"/>
      <c r="AP118" s="84" t="s">
        <v>269</v>
      </c>
      <c r="AQ118" s="85"/>
      <c r="AR118" s="83"/>
      <c r="AS118" s="83"/>
      <c r="AT118" s="83"/>
      <c r="AU118" s="83"/>
      <c r="AV118" s="83"/>
      <c r="AW118" s="87">
        <v>435000</v>
      </c>
      <c r="AX118" s="87"/>
      <c r="AY118" s="87"/>
      <c r="AZ118" s="87"/>
      <c r="BA118" s="87"/>
      <c r="BB118" s="87"/>
      <c r="BC118" s="87"/>
      <c r="BD118" s="87">
        <v>435000</v>
      </c>
      <c r="BE118" s="87"/>
      <c r="BF118" s="87"/>
      <c r="BG118" s="87"/>
      <c r="BH118" s="87"/>
      <c r="BI118" s="87"/>
      <c r="BJ118" s="87"/>
      <c r="BK118" s="87">
        <v>435000</v>
      </c>
      <c r="BL118" s="87"/>
      <c r="BM118" s="87"/>
      <c r="BN118" s="87"/>
      <c r="BO118" s="87"/>
      <c r="BP118" s="87"/>
      <c r="BQ118" s="87"/>
      <c r="BR118" s="88"/>
      <c r="BS118" s="88"/>
      <c r="BT118" s="88"/>
      <c r="BU118" s="88"/>
      <c r="BV118" s="88"/>
      <c r="BW118" s="88"/>
      <c r="BX118" s="89"/>
    </row>
    <row r="119" spans="1:77" s="6" customFormat="1" ht="12" x14ac:dyDescent="0.2">
      <c r="A119" s="289" t="s">
        <v>233</v>
      </c>
      <c r="B119" s="290"/>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1"/>
      <c r="AF119" s="292" t="s">
        <v>217</v>
      </c>
      <c r="AG119" s="204"/>
      <c r="AH119" s="204"/>
      <c r="AI119" s="204"/>
      <c r="AJ119" s="133" t="str">
        <f t="shared" si="2"/>
        <v>50408001</v>
      </c>
      <c r="AK119" s="134"/>
      <c r="AL119" s="133" t="s">
        <v>185</v>
      </c>
      <c r="AM119" s="134"/>
      <c r="AN119" s="133" t="s">
        <v>267</v>
      </c>
      <c r="AO119" s="293"/>
      <c r="AP119" s="133" t="s">
        <v>95</v>
      </c>
      <c r="AQ119" s="134"/>
      <c r="AR119" s="204"/>
      <c r="AS119" s="204"/>
      <c r="AT119" s="204"/>
      <c r="AU119" s="204"/>
      <c r="AV119" s="204"/>
      <c r="AW119" s="183">
        <v>40000</v>
      </c>
      <c r="AX119" s="183"/>
      <c r="AY119" s="183"/>
      <c r="AZ119" s="183"/>
      <c r="BA119" s="183"/>
      <c r="BB119" s="183"/>
      <c r="BC119" s="183"/>
      <c r="BD119" s="183">
        <v>40000</v>
      </c>
      <c r="BE119" s="183"/>
      <c r="BF119" s="183"/>
      <c r="BG119" s="183"/>
      <c r="BH119" s="183"/>
      <c r="BI119" s="183"/>
      <c r="BJ119" s="183"/>
      <c r="BK119" s="183">
        <v>40000</v>
      </c>
      <c r="BL119" s="183"/>
      <c r="BM119" s="183"/>
      <c r="BN119" s="183"/>
      <c r="BO119" s="183"/>
      <c r="BP119" s="183"/>
      <c r="BQ119" s="183"/>
      <c r="BR119" s="184"/>
      <c r="BS119" s="184"/>
      <c r="BT119" s="184"/>
      <c r="BU119" s="184"/>
      <c r="BV119" s="184"/>
      <c r="BW119" s="184"/>
      <c r="BX119" s="185"/>
    </row>
    <row r="120" spans="1:77" s="6" customFormat="1" ht="12" x14ac:dyDescent="0.2">
      <c r="A120" s="289"/>
      <c r="B120" s="290"/>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1"/>
      <c r="AF120" s="292" t="s">
        <v>217</v>
      </c>
      <c r="AG120" s="204"/>
      <c r="AH120" s="204"/>
      <c r="AI120" s="204"/>
      <c r="AJ120" s="133" t="str">
        <f t="shared" si="2"/>
        <v>50408001</v>
      </c>
      <c r="AK120" s="134"/>
      <c r="AL120" s="133" t="s">
        <v>185</v>
      </c>
      <c r="AM120" s="134"/>
      <c r="AN120" s="194" t="str">
        <f>AN106</f>
        <v>000.0004.7099000.000</v>
      </c>
      <c r="AO120" s="293"/>
      <c r="AP120" s="133" t="s">
        <v>95</v>
      </c>
      <c r="AQ120" s="134"/>
      <c r="AR120" s="204"/>
      <c r="AS120" s="204"/>
      <c r="AT120" s="204"/>
      <c r="AU120" s="204"/>
      <c r="AV120" s="204"/>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4"/>
      <c r="BS120" s="184"/>
      <c r="BT120" s="184"/>
      <c r="BU120" s="184"/>
      <c r="BV120" s="184"/>
      <c r="BW120" s="184"/>
      <c r="BX120" s="185"/>
    </row>
    <row r="121" spans="1:77" s="6" customFormat="1" thickBot="1" x14ac:dyDescent="0.25">
      <c r="A121" s="289"/>
      <c r="B121" s="290"/>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1"/>
      <c r="AF121" s="292" t="s">
        <v>217</v>
      </c>
      <c r="AG121" s="204"/>
      <c r="AH121" s="204"/>
      <c r="AI121" s="204"/>
      <c r="AJ121" s="133" t="str">
        <f t="shared" si="2"/>
        <v>50408001</v>
      </c>
      <c r="AK121" s="134"/>
      <c r="AL121" s="133" t="s">
        <v>185</v>
      </c>
      <c r="AM121" s="134"/>
      <c r="AN121" s="133" t="str">
        <f>AN106</f>
        <v>000.0004.7099000.000</v>
      </c>
      <c r="AO121" s="293"/>
      <c r="AP121" s="133" t="s">
        <v>95</v>
      </c>
      <c r="AQ121" s="134"/>
      <c r="AR121" s="204"/>
      <c r="AS121" s="204"/>
      <c r="AT121" s="204"/>
      <c r="AU121" s="204"/>
      <c r="AV121" s="204"/>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4"/>
      <c r="BS121" s="184"/>
      <c r="BT121" s="184"/>
      <c r="BU121" s="184"/>
      <c r="BV121" s="184"/>
      <c r="BW121" s="184"/>
      <c r="BX121" s="185"/>
    </row>
    <row r="122" spans="1:77" s="48" customFormat="1" thickBot="1" x14ac:dyDescent="0.25">
      <c r="A122" s="102" t="s">
        <v>211</v>
      </c>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4"/>
      <c r="AF122" s="105" t="s">
        <v>47</v>
      </c>
      <c r="AG122" s="106"/>
      <c r="AH122" s="106"/>
      <c r="AI122" s="106"/>
      <c r="AJ122" s="107" t="s">
        <v>239</v>
      </c>
      <c r="AK122" s="108"/>
      <c r="AL122" s="107" t="s">
        <v>190</v>
      </c>
      <c r="AM122" s="108"/>
      <c r="AN122" s="107" t="s">
        <v>257</v>
      </c>
      <c r="AO122" s="108"/>
      <c r="AP122" s="107"/>
      <c r="AQ122" s="108"/>
      <c r="AR122" s="106"/>
      <c r="AS122" s="106"/>
      <c r="AT122" s="106"/>
      <c r="AU122" s="106"/>
      <c r="AV122" s="106"/>
      <c r="AW122" s="112">
        <f>AW123+AW126+AW133+AW130+AW128</f>
        <v>55719108</v>
      </c>
      <c r="AX122" s="112"/>
      <c r="AY122" s="112"/>
      <c r="AZ122" s="112"/>
      <c r="BA122" s="112"/>
      <c r="BB122" s="112"/>
      <c r="BC122" s="112"/>
      <c r="BD122" s="112">
        <f>BD123+BD126+BD133+BD130+BD128</f>
        <v>55719108</v>
      </c>
      <c r="BE122" s="112"/>
      <c r="BF122" s="112"/>
      <c r="BG122" s="112"/>
      <c r="BH122" s="112"/>
      <c r="BI122" s="112"/>
      <c r="BJ122" s="112"/>
      <c r="BK122" s="112">
        <f>BK123+BK126+BK133+BK130+BK128</f>
        <v>55719108</v>
      </c>
      <c r="BL122" s="112"/>
      <c r="BM122" s="112"/>
      <c r="BN122" s="112"/>
      <c r="BO122" s="112"/>
      <c r="BP122" s="112"/>
      <c r="BQ122" s="112"/>
      <c r="BR122" s="113"/>
      <c r="BS122" s="113"/>
      <c r="BT122" s="113"/>
      <c r="BU122" s="113"/>
      <c r="BV122" s="113"/>
      <c r="BW122" s="113"/>
      <c r="BX122" s="114"/>
    </row>
    <row r="123" spans="1:77" s="6" customFormat="1" ht="12" x14ac:dyDescent="0.2">
      <c r="A123" s="227" t="s">
        <v>225</v>
      </c>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9"/>
      <c r="AF123" s="230" t="s">
        <v>48</v>
      </c>
      <c r="AG123" s="231"/>
      <c r="AH123" s="231"/>
      <c r="AI123" s="231"/>
      <c r="AJ123" s="122" t="s">
        <v>32</v>
      </c>
      <c r="AK123" s="123"/>
      <c r="AL123" s="122" t="s">
        <v>190</v>
      </c>
      <c r="AM123" s="123"/>
      <c r="AN123" s="122" t="s">
        <v>257</v>
      </c>
      <c r="AO123" s="123"/>
      <c r="AP123" s="122"/>
      <c r="AQ123" s="123"/>
      <c r="AR123" s="231"/>
      <c r="AS123" s="231"/>
      <c r="AT123" s="231"/>
      <c r="AU123" s="231"/>
      <c r="AV123" s="231"/>
      <c r="AW123" s="232">
        <f>AW124+AW125</f>
        <v>51958375</v>
      </c>
      <c r="AX123" s="232"/>
      <c r="AY123" s="232"/>
      <c r="AZ123" s="232"/>
      <c r="BA123" s="232"/>
      <c r="BB123" s="232"/>
      <c r="BC123" s="232"/>
      <c r="BD123" s="232">
        <f>BD124+BD125</f>
        <v>51958375</v>
      </c>
      <c r="BE123" s="232"/>
      <c r="BF123" s="232"/>
      <c r="BG123" s="232"/>
      <c r="BH123" s="232"/>
      <c r="BI123" s="232"/>
      <c r="BJ123" s="232"/>
      <c r="BK123" s="232">
        <f>BK124+BK125</f>
        <v>51958375</v>
      </c>
      <c r="BL123" s="232"/>
      <c r="BM123" s="232"/>
      <c r="BN123" s="232"/>
      <c r="BO123" s="232"/>
      <c r="BP123" s="232"/>
      <c r="BQ123" s="232"/>
      <c r="BR123" s="190" t="s">
        <v>32</v>
      </c>
      <c r="BS123" s="190"/>
      <c r="BT123" s="190"/>
      <c r="BU123" s="190"/>
      <c r="BV123" s="190"/>
      <c r="BW123" s="190"/>
      <c r="BX123" s="191"/>
    </row>
    <row r="124" spans="1:77" s="6" customFormat="1" ht="12" x14ac:dyDescent="0.2">
      <c r="A124" s="192" t="s">
        <v>193</v>
      </c>
      <c r="B124" s="192"/>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3"/>
      <c r="AF124" s="161" t="s">
        <v>49</v>
      </c>
      <c r="AG124" s="162"/>
      <c r="AH124" s="162"/>
      <c r="AI124" s="162"/>
      <c r="AJ124" s="97" t="s">
        <v>239</v>
      </c>
      <c r="AK124" s="98"/>
      <c r="AL124" s="163" t="s">
        <v>190</v>
      </c>
      <c r="AM124" s="164"/>
      <c r="AN124" s="97" t="s">
        <v>257</v>
      </c>
      <c r="AO124" s="98"/>
      <c r="AP124" s="163" t="s">
        <v>76</v>
      </c>
      <c r="AQ124" s="164"/>
      <c r="AR124" s="162"/>
      <c r="AS124" s="162"/>
      <c r="AT124" s="162"/>
      <c r="AU124" s="162"/>
      <c r="AV124" s="162"/>
      <c r="AW124" s="152">
        <v>39906586</v>
      </c>
      <c r="AX124" s="152"/>
      <c r="AY124" s="152"/>
      <c r="AZ124" s="152"/>
      <c r="BA124" s="152"/>
      <c r="BB124" s="152"/>
      <c r="BC124" s="152"/>
      <c r="BD124" s="152">
        <v>39906586</v>
      </c>
      <c r="BE124" s="152"/>
      <c r="BF124" s="152"/>
      <c r="BG124" s="152"/>
      <c r="BH124" s="152"/>
      <c r="BI124" s="152"/>
      <c r="BJ124" s="152"/>
      <c r="BK124" s="152">
        <v>39906586</v>
      </c>
      <c r="BL124" s="152"/>
      <c r="BM124" s="152"/>
      <c r="BN124" s="152"/>
      <c r="BO124" s="152"/>
      <c r="BP124" s="152"/>
      <c r="BQ124" s="152"/>
      <c r="BR124" s="153" t="s">
        <v>32</v>
      </c>
      <c r="BS124" s="153"/>
      <c r="BT124" s="153"/>
      <c r="BU124" s="153"/>
      <c r="BV124" s="153"/>
      <c r="BW124" s="153"/>
      <c r="BX124" s="154"/>
    </row>
    <row r="125" spans="1:77" s="6" customFormat="1" ht="35.25" customHeight="1" x14ac:dyDescent="0.2">
      <c r="A125" s="224" t="s">
        <v>161</v>
      </c>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6"/>
      <c r="AF125" s="95" t="s">
        <v>69</v>
      </c>
      <c r="AG125" s="96"/>
      <c r="AH125" s="96"/>
      <c r="AI125" s="96"/>
      <c r="AJ125" s="97" t="s">
        <v>239</v>
      </c>
      <c r="AK125" s="98"/>
      <c r="AL125" s="163" t="s">
        <v>190</v>
      </c>
      <c r="AM125" s="164"/>
      <c r="AN125" s="97" t="s">
        <v>257</v>
      </c>
      <c r="AO125" s="98"/>
      <c r="AP125" s="97" t="s">
        <v>79</v>
      </c>
      <c r="AQ125" s="98"/>
      <c r="AR125" s="96"/>
      <c r="AS125" s="96"/>
      <c r="AT125" s="96"/>
      <c r="AU125" s="96"/>
      <c r="AV125" s="96"/>
      <c r="AW125" s="99">
        <v>12051789</v>
      </c>
      <c r="AX125" s="99"/>
      <c r="AY125" s="99"/>
      <c r="AZ125" s="99"/>
      <c r="BA125" s="99"/>
      <c r="BB125" s="99"/>
      <c r="BC125" s="99"/>
      <c r="BD125" s="99">
        <v>12051789</v>
      </c>
      <c r="BE125" s="99"/>
      <c r="BF125" s="99"/>
      <c r="BG125" s="99"/>
      <c r="BH125" s="99"/>
      <c r="BI125" s="99"/>
      <c r="BJ125" s="99"/>
      <c r="BK125" s="99">
        <v>12051789</v>
      </c>
      <c r="BL125" s="99"/>
      <c r="BM125" s="99"/>
      <c r="BN125" s="99"/>
      <c r="BO125" s="99"/>
      <c r="BP125" s="99"/>
      <c r="BQ125" s="99"/>
      <c r="BR125" s="100" t="s">
        <v>32</v>
      </c>
      <c r="BS125" s="100"/>
      <c r="BT125" s="100"/>
      <c r="BU125" s="100"/>
      <c r="BV125" s="100"/>
      <c r="BW125" s="100"/>
      <c r="BX125" s="101"/>
      <c r="BY125" s="66"/>
    </row>
    <row r="126" spans="1:77" s="37" customFormat="1" ht="12" x14ac:dyDescent="0.2">
      <c r="A126" s="221" t="s">
        <v>85</v>
      </c>
      <c r="B126" s="222"/>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3"/>
      <c r="AF126" s="118" t="s">
        <v>50</v>
      </c>
      <c r="AG126" s="119"/>
      <c r="AH126" s="119"/>
      <c r="AI126" s="119"/>
      <c r="AJ126" s="120" t="s">
        <v>239</v>
      </c>
      <c r="AK126" s="121"/>
      <c r="AL126" s="122" t="s">
        <v>190</v>
      </c>
      <c r="AM126" s="123"/>
      <c r="AN126" s="120" t="s">
        <v>257</v>
      </c>
      <c r="AO126" s="121"/>
      <c r="AP126" s="120"/>
      <c r="AQ126" s="121"/>
      <c r="AR126" s="119"/>
      <c r="AS126" s="119"/>
      <c r="AT126" s="119"/>
      <c r="AU126" s="119"/>
      <c r="AV126" s="119"/>
      <c r="AW126" s="124">
        <f>AW127</f>
        <v>170000</v>
      </c>
      <c r="AX126" s="124"/>
      <c r="AY126" s="124"/>
      <c r="AZ126" s="124"/>
      <c r="BA126" s="124"/>
      <c r="BB126" s="124"/>
      <c r="BC126" s="124"/>
      <c r="BD126" s="124">
        <f>BD127</f>
        <v>170000</v>
      </c>
      <c r="BE126" s="124"/>
      <c r="BF126" s="124"/>
      <c r="BG126" s="124"/>
      <c r="BH126" s="124"/>
      <c r="BI126" s="124"/>
      <c r="BJ126" s="124"/>
      <c r="BK126" s="124">
        <f>BK127</f>
        <v>170000</v>
      </c>
      <c r="BL126" s="124"/>
      <c r="BM126" s="124"/>
      <c r="BN126" s="124"/>
      <c r="BO126" s="124"/>
      <c r="BP126" s="124"/>
      <c r="BQ126" s="124"/>
      <c r="BR126" s="125" t="s">
        <v>32</v>
      </c>
      <c r="BS126" s="125"/>
      <c r="BT126" s="125"/>
      <c r="BU126" s="125"/>
      <c r="BV126" s="125"/>
      <c r="BW126" s="125"/>
      <c r="BX126" s="126"/>
    </row>
    <row r="127" spans="1:77" s="6" customFormat="1" ht="33.75" customHeight="1" x14ac:dyDescent="0.2">
      <c r="A127" s="165" t="s">
        <v>86</v>
      </c>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7"/>
      <c r="AF127" s="161" t="s">
        <v>50</v>
      </c>
      <c r="AG127" s="162"/>
      <c r="AH127" s="162"/>
      <c r="AI127" s="162"/>
      <c r="AJ127" s="97" t="s">
        <v>239</v>
      </c>
      <c r="AK127" s="98"/>
      <c r="AL127" s="163" t="s">
        <v>190</v>
      </c>
      <c r="AM127" s="164"/>
      <c r="AN127" s="97" t="s">
        <v>257</v>
      </c>
      <c r="AO127" s="98"/>
      <c r="AP127" s="163" t="s">
        <v>77</v>
      </c>
      <c r="AQ127" s="164"/>
      <c r="AR127" s="162"/>
      <c r="AS127" s="162"/>
      <c r="AT127" s="162"/>
      <c r="AU127" s="162"/>
      <c r="AV127" s="162"/>
      <c r="AW127" s="152">
        <v>170000</v>
      </c>
      <c r="AX127" s="152"/>
      <c r="AY127" s="152"/>
      <c r="AZ127" s="152"/>
      <c r="BA127" s="152"/>
      <c r="BB127" s="152"/>
      <c r="BC127" s="152"/>
      <c r="BD127" s="152">
        <v>170000</v>
      </c>
      <c r="BE127" s="152"/>
      <c r="BF127" s="152"/>
      <c r="BG127" s="152"/>
      <c r="BH127" s="152"/>
      <c r="BI127" s="152"/>
      <c r="BJ127" s="152"/>
      <c r="BK127" s="152">
        <v>170000</v>
      </c>
      <c r="BL127" s="152"/>
      <c r="BM127" s="152"/>
      <c r="BN127" s="152"/>
      <c r="BO127" s="152"/>
      <c r="BP127" s="152"/>
      <c r="BQ127" s="152"/>
      <c r="BR127" s="153" t="s">
        <v>32</v>
      </c>
      <c r="BS127" s="153"/>
      <c r="BT127" s="153"/>
      <c r="BU127" s="153"/>
      <c r="BV127" s="153"/>
      <c r="BW127" s="153"/>
      <c r="BX127" s="154"/>
    </row>
    <row r="128" spans="1:77" s="6" customFormat="1" ht="21" customHeight="1" x14ac:dyDescent="0.2">
      <c r="A128" s="115" t="s">
        <v>75</v>
      </c>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7"/>
      <c r="AF128" s="118" t="s">
        <v>68</v>
      </c>
      <c r="AG128" s="119"/>
      <c r="AH128" s="119"/>
      <c r="AI128" s="119"/>
      <c r="AJ128" s="120" t="s">
        <v>239</v>
      </c>
      <c r="AK128" s="121"/>
      <c r="AL128" s="122" t="s">
        <v>190</v>
      </c>
      <c r="AM128" s="123"/>
      <c r="AN128" s="120" t="s">
        <v>257</v>
      </c>
      <c r="AO128" s="121"/>
      <c r="AP128" s="120"/>
      <c r="AQ128" s="121"/>
      <c r="AR128" s="119"/>
      <c r="AS128" s="119"/>
      <c r="AT128" s="119"/>
      <c r="AU128" s="119"/>
      <c r="AV128" s="119"/>
      <c r="AW128" s="124">
        <f>AW129</f>
        <v>100000</v>
      </c>
      <c r="AX128" s="124"/>
      <c r="AY128" s="124"/>
      <c r="AZ128" s="124"/>
      <c r="BA128" s="124"/>
      <c r="BB128" s="124"/>
      <c r="BC128" s="124"/>
      <c r="BD128" s="124">
        <f>BD129</f>
        <v>100000</v>
      </c>
      <c r="BE128" s="124"/>
      <c r="BF128" s="124"/>
      <c r="BG128" s="124"/>
      <c r="BH128" s="124"/>
      <c r="BI128" s="124"/>
      <c r="BJ128" s="124"/>
      <c r="BK128" s="124">
        <f>BK129</f>
        <v>100000</v>
      </c>
      <c r="BL128" s="124"/>
      <c r="BM128" s="124"/>
      <c r="BN128" s="124"/>
      <c r="BO128" s="124"/>
      <c r="BP128" s="124"/>
      <c r="BQ128" s="124"/>
      <c r="BR128" s="125" t="s">
        <v>32</v>
      </c>
      <c r="BS128" s="125"/>
      <c r="BT128" s="125"/>
      <c r="BU128" s="125"/>
      <c r="BV128" s="125"/>
      <c r="BW128" s="125"/>
      <c r="BX128" s="126"/>
    </row>
    <row r="129" spans="1:76" s="6" customFormat="1" ht="12" x14ac:dyDescent="0.2">
      <c r="A129" s="168"/>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70"/>
      <c r="AF129" s="95" t="s">
        <v>68</v>
      </c>
      <c r="AG129" s="96"/>
      <c r="AH129" s="96"/>
      <c r="AI129" s="96"/>
      <c r="AJ129" s="97" t="s">
        <v>239</v>
      </c>
      <c r="AK129" s="98"/>
      <c r="AL129" s="163" t="s">
        <v>190</v>
      </c>
      <c r="AM129" s="164"/>
      <c r="AN129" s="97" t="s">
        <v>257</v>
      </c>
      <c r="AO129" s="98"/>
      <c r="AP129" s="97" t="s">
        <v>78</v>
      </c>
      <c r="AQ129" s="98"/>
      <c r="AR129" s="96"/>
      <c r="AS129" s="96"/>
      <c r="AT129" s="96"/>
      <c r="AU129" s="96"/>
      <c r="AV129" s="96"/>
      <c r="AW129" s="99">
        <v>100000</v>
      </c>
      <c r="AX129" s="99"/>
      <c r="AY129" s="99"/>
      <c r="AZ129" s="99"/>
      <c r="BA129" s="99"/>
      <c r="BB129" s="99"/>
      <c r="BC129" s="99"/>
      <c r="BD129" s="99">
        <v>100000</v>
      </c>
      <c r="BE129" s="99"/>
      <c r="BF129" s="99"/>
      <c r="BG129" s="99"/>
      <c r="BH129" s="99"/>
      <c r="BI129" s="99"/>
      <c r="BJ129" s="99"/>
      <c r="BK129" s="99">
        <v>100000</v>
      </c>
      <c r="BL129" s="99"/>
      <c r="BM129" s="99"/>
      <c r="BN129" s="99"/>
      <c r="BO129" s="99"/>
      <c r="BP129" s="99"/>
      <c r="BQ129" s="99"/>
      <c r="BR129" s="100" t="s">
        <v>32</v>
      </c>
      <c r="BS129" s="100"/>
      <c r="BT129" s="100"/>
      <c r="BU129" s="100"/>
      <c r="BV129" s="100"/>
      <c r="BW129" s="100"/>
      <c r="BX129" s="101"/>
    </row>
    <row r="130" spans="1:76" s="37" customFormat="1" ht="12" x14ac:dyDescent="0.2">
      <c r="A130" s="115" t="s">
        <v>192</v>
      </c>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7"/>
      <c r="AF130" s="118" t="s">
        <v>91</v>
      </c>
      <c r="AG130" s="119"/>
      <c r="AH130" s="119"/>
      <c r="AI130" s="119"/>
      <c r="AJ130" s="120" t="s">
        <v>239</v>
      </c>
      <c r="AK130" s="121"/>
      <c r="AL130" s="122" t="s">
        <v>190</v>
      </c>
      <c r="AM130" s="123"/>
      <c r="AN130" s="120" t="s">
        <v>257</v>
      </c>
      <c r="AO130" s="121"/>
      <c r="AP130" s="120"/>
      <c r="AQ130" s="121"/>
      <c r="AR130" s="119"/>
      <c r="AS130" s="119"/>
      <c r="AT130" s="119"/>
      <c r="AU130" s="119"/>
      <c r="AV130" s="119"/>
      <c r="AW130" s="124">
        <f>AW131+AW132</f>
        <v>1660733</v>
      </c>
      <c r="AX130" s="124"/>
      <c r="AY130" s="124"/>
      <c r="AZ130" s="124"/>
      <c r="BA130" s="124"/>
      <c r="BB130" s="124"/>
      <c r="BC130" s="124"/>
      <c r="BD130" s="124">
        <f>BD131</f>
        <v>1660733</v>
      </c>
      <c r="BE130" s="124"/>
      <c r="BF130" s="124"/>
      <c r="BG130" s="124"/>
      <c r="BH130" s="124"/>
      <c r="BI130" s="124"/>
      <c r="BJ130" s="124"/>
      <c r="BK130" s="124">
        <f>BK131</f>
        <v>1660733</v>
      </c>
      <c r="BL130" s="124"/>
      <c r="BM130" s="124"/>
      <c r="BN130" s="124"/>
      <c r="BO130" s="124"/>
      <c r="BP130" s="124"/>
      <c r="BQ130" s="124"/>
      <c r="BR130" s="125" t="s">
        <v>32</v>
      </c>
      <c r="BS130" s="125"/>
      <c r="BT130" s="125"/>
      <c r="BU130" s="125"/>
      <c r="BV130" s="125"/>
      <c r="BW130" s="125"/>
      <c r="BX130" s="126"/>
    </row>
    <row r="131" spans="1:76" s="37" customFormat="1" ht="12" x14ac:dyDescent="0.2">
      <c r="A131" s="168"/>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70"/>
      <c r="AF131" s="95" t="s">
        <v>92</v>
      </c>
      <c r="AG131" s="96"/>
      <c r="AH131" s="96"/>
      <c r="AI131" s="96"/>
      <c r="AJ131" s="97" t="s">
        <v>239</v>
      </c>
      <c r="AK131" s="98"/>
      <c r="AL131" s="163" t="s">
        <v>190</v>
      </c>
      <c r="AM131" s="164"/>
      <c r="AN131" s="97" t="s">
        <v>257</v>
      </c>
      <c r="AO131" s="98"/>
      <c r="AP131" s="97" t="s">
        <v>95</v>
      </c>
      <c r="AQ131" s="98"/>
      <c r="AR131" s="96"/>
      <c r="AS131" s="96"/>
      <c r="AT131" s="96"/>
      <c r="AU131" s="96"/>
      <c r="AV131" s="96"/>
      <c r="AW131" s="99">
        <v>1660733</v>
      </c>
      <c r="AX131" s="99"/>
      <c r="AY131" s="99"/>
      <c r="AZ131" s="99"/>
      <c r="BA131" s="99"/>
      <c r="BB131" s="99"/>
      <c r="BC131" s="99"/>
      <c r="BD131" s="99">
        <v>1660733</v>
      </c>
      <c r="BE131" s="99"/>
      <c r="BF131" s="99"/>
      <c r="BG131" s="99"/>
      <c r="BH131" s="99"/>
      <c r="BI131" s="99"/>
      <c r="BJ131" s="99"/>
      <c r="BK131" s="99">
        <v>1660733</v>
      </c>
      <c r="BL131" s="99"/>
      <c r="BM131" s="99"/>
      <c r="BN131" s="99"/>
      <c r="BO131" s="99"/>
      <c r="BP131" s="99"/>
      <c r="BQ131" s="99"/>
      <c r="BR131" s="100" t="s">
        <v>32</v>
      </c>
      <c r="BS131" s="100"/>
      <c r="BT131" s="100"/>
      <c r="BU131" s="100"/>
      <c r="BV131" s="100"/>
      <c r="BW131" s="100"/>
      <c r="BX131" s="101"/>
    </row>
    <row r="132" spans="1:76" s="37" customFormat="1" ht="12" x14ac:dyDescent="0.2">
      <c r="A132" s="168"/>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70"/>
      <c r="AF132" s="95" t="s">
        <v>92</v>
      </c>
      <c r="AG132" s="96"/>
      <c r="AH132" s="96"/>
      <c r="AI132" s="96"/>
      <c r="AJ132" s="97" t="s">
        <v>239</v>
      </c>
      <c r="AK132" s="98"/>
      <c r="AL132" s="163" t="s">
        <v>190</v>
      </c>
      <c r="AM132" s="164"/>
      <c r="AN132" s="97" t="s">
        <v>271</v>
      </c>
      <c r="AO132" s="98"/>
      <c r="AP132" s="97" t="s">
        <v>95</v>
      </c>
      <c r="AQ132" s="98"/>
      <c r="AR132" s="96"/>
      <c r="AS132" s="96"/>
      <c r="AT132" s="96"/>
      <c r="AU132" s="96"/>
      <c r="AV132" s="96"/>
      <c r="AW132" s="99">
        <v>0</v>
      </c>
      <c r="AX132" s="99"/>
      <c r="AY132" s="99"/>
      <c r="AZ132" s="99"/>
      <c r="BA132" s="99"/>
      <c r="BB132" s="99"/>
      <c r="BC132" s="99"/>
      <c r="BD132" s="99"/>
      <c r="BE132" s="99"/>
      <c r="BF132" s="99"/>
      <c r="BG132" s="99"/>
      <c r="BH132" s="99"/>
      <c r="BI132" s="99"/>
      <c r="BJ132" s="99"/>
      <c r="BK132" s="99"/>
      <c r="BL132" s="99"/>
      <c r="BM132" s="99"/>
      <c r="BN132" s="99"/>
      <c r="BO132" s="99"/>
      <c r="BP132" s="99"/>
      <c r="BQ132" s="99"/>
      <c r="BR132" s="100" t="s">
        <v>32</v>
      </c>
      <c r="BS132" s="100"/>
      <c r="BT132" s="100"/>
      <c r="BU132" s="100"/>
      <c r="BV132" s="100"/>
      <c r="BW132" s="100"/>
      <c r="BX132" s="101"/>
    </row>
    <row r="133" spans="1:76" s="6" customFormat="1" ht="12" x14ac:dyDescent="0.2">
      <c r="A133" s="115" t="s">
        <v>102</v>
      </c>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7"/>
      <c r="AF133" s="118" t="s">
        <v>93</v>
      </c>
      <c r="AG133" s="119"/>
      <c r="AH133" s="119"/>
      <c r="AI133" s="119"/>
      <c r="AJ133" s="120" t="s">
        <v>239</v>
      </c>
      <c r="AK133" s="121"/>
      <c r="AL133" s="122" t="s">
        <v>190</v>
      </c>
      <c r="AM133" s="123"/>
      <c r="AN133" s="120" t="s">
        <v>257</v>
      </c>
      <c r="AO133" s="121"/>
      <c r="AP133" s="120"/>
      <c r="AQ133" s="121"/>
      <c r="AR133" s="119"/>
      <c r="AS133" s="119"/>
      <c r="AT133" s="119"/>
      <c r="AU133" s="119"/>
      <c r="AV133" s="119"/>
      <c r="AW133" s="124">
        <f>AW134+AW135</f>
        <v>1830000</v>
      </c>
      <c r="AX133" s="124"/>
      <c r="AY133" s="124"/>
      <c r="AZ133" s="124"/>
      <c r="BA133" s="124"/>
      <c r="BB133" s="124"/>
      <c r="BC133" s="124"/>
      <c r="BD133" s="124">
        <f>BD134+BD135</f>
        <v>1830000</v>
      </c>
      <c r="BE133" s="124"/>
      <c r="BF133" s="124"/>
      <c r="BG133" s="124"/>
      <c r="BH133" s="124"/>
      <c r="BI133" s="124"/>
      <c r="BJ133" s="124"/>
      <c r="BK133" s="124">
        <f>BK134+BK135</f>
        <v>1830000</v>
      </c>
      <c r="BL133" s="124"/>
      <c r="BM133" s="124"/>
      <c r="BN133" s="124"/>
      <c r="BO133" s="124"/>
      <c r="BP133" s="124"/>
      <c r="BQ133" s="124"/>
      <c r="BR133" s="125"/>
      <c r="BS133" s="125"/>
      <c r="BT133" s="125"/>
      <c r="BU133" s="125"/>
      <c r="BV133" s="125"/>
      <c r="BW133" s="125"/>
      <c r="BX133" s="126"/>
    </row>
    <row r="134" spans="1:76" s="6" customFormat="1" ht="38.25" customHeight="1" x14ac:dyDescent="0.2">
      <c r="A134" s="79" t="s">
        <v>196</v>
      </c>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1"/>
      <c r="AF134" s="82" t="s">
        <v>217</v>
      </c>
      <c r="AG134" s="83"/>
      <c r="AH134" s="83"/>
      <c r="AI134" s="83"/>
      <c r="AJ134" s="84" t="s">
        <v>239</v>
      </c>
      <c r="AK134" s="85"/>
      <c r="AL134" s="84" t="s">
        <v>208</v>
      </c>
      <c r="AM134" s="85"/>
      <c r="AN134" s="84" t="s">
        <v>257</v>
      </c>
      <c r="AO134" s="85"/>
      <c r="AP134" s="84" t="s">
        <v>95</v>
      </c>
      <c r="AQ134" s="85"/>
      <c r="AR134" s="83"/>
      <c r="AS134" s="83"/>
      <c r="AT134" s="83"/>
      <c r="AU134" s="83"/>
      <c r="AV134" s="83"/>
      <c r="AW134" s="87">
        <v>600000</v>
      </c>
      <c r="AX134" s="87"/>
      <c r="AY134" s="87"/>
      <c r="AZ134" s="87"/>
      <c r="BA134" s="87"/>
      <c r="BB134" s="87"/>
      <c r="BC134" s="87"/>
      <c r="BD134" s="87">
        <v>600000</v>
      </c>
      <c r="BE134" s="87"/>
      <c r="BF134" s="87"/>
      <c r="BG134" s="87"/>
      <c r="BH134" s="87"/>
      <c r="BI134" s="87"/>
      <c r="BJ134" s="87"/>
      <c r="BK134" s="87">
        <v>600000</v>
      </c>
      <c r="BL134" s="87"/>
      <c r="BM134" s="87"/>
      <c r="BN134" s="87"/>
      <c r="BO134" s="87"/>
      <c r="BP134" s="87"/>
      <c r="BQ134" s="87"/>
      <c r="BR134" s="88"/>
      <c r="BS134" s="88"/>
      <c r="BT134" s="88"/>
      <c r="BU134" s="88"/>
      <c r="BV134" s="88"/>
      <c r="BW134" s="88"/>
      <c r="BX134" s="89"/>
    </row>
    <row r="135" spans="1:76" s="6" customFormat="1" ht="38.25" customHeight="1" thickBot="1" x14ac:dyDescent="0.25">
      <c r="A135" s="289" t="s">
        <v>195</v>
      </c>
      <c r="B135" s="290"/>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1"/>
      <c r="AF135" s="292" t="s">
        <v>217</v>
      </c>
      <c r="AG135" s="204"/>
      <c r="AH135" s="204"/>
      <c r="AI135" s="204"/>
      <c r="AJ135" s="133" t="s">
        <v>239</v>
      </c>
      <c r="AK135" s="134"/>
      <c r="AL135" s="133" t="s">
        <v>190</v>
      </c>
      <c r="AM135" s="134"/>
      <c r="AN135" s="133" t="s">
        <v>271</v>
      </c>
      <c r="AO135" s="134"/>
      <c r="AP135" s="133" t="s">
        <v>95</v>
      </c>
      <c r="AQ135" s="134"/>
      <c r="AR135" s="204"/>
      <c r="AS135" s="204"/>
      <c r="AT135" s="204"/>
      <c r="AU135" s="204"/>
      <c r="AV135" s="204"/>
      <c r="AW135" s="183">
        <v>1230000</v>
      </c>
      <c r="AX135" s="183"/>
      <c r="AY135" s="183"/>
      <c r="AZ135" s="183"/>
      <c r="BA135" s="183"/>
      <c r="BB135" s="183"/>
      <c r="BC135" s="183"/>
      <c r="BD135" s="183">
        <v>1230000</v>
      </c>
      <c r="BE135" s="183"/>
      <c r="BF135" s="183"/>
      <c r="BG135" s="183"/>
      <c r="BH135" s="183"/>
      <c r="BI135" s="183"/>
      <c r="BJ135" s="183"/>
      <c r="BK135" s="183">
        <v>1230000</v>
      </c>
      <c r="BL135" s="183"/>
      <c r="BM135" s="183"/>
      <c r="BN135" s="183"/>
      <c r="BO135" s="183"/>
      <c r="BP135" s="183"/>
      <c r="BQ135" s="183"/>
      <c r="BR135" s="184"/>
      <c r="BS135" s="184"/>
      <c r="BT135" s="184"/>
      <c r="BU135" s="184"/>
      <c r="BV135" s="184"/>
      <c r="BW135" s="184"/>
      <c r="BX135" s="185"/>
    </row>
    <row r="136" spans="1:76" s="48" customFormat="1" thickBot="1" x14ac:dyDescent="0.25">
      <c r="A136" s="102" t="s">
        <v>211</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4"/>
      <c r="AF136" s="105" t="s">
        <v>47</v>
      </c>
      <c r="AG136" s="106"/>
      <c r="AH136" s="106"/>
      <c r="AI136" s="106"/>
      <c r="AJ136" s="107" t="s">
        <v>240</v>
      </c>
      <c r="AK136" s="108"/>
      <c r="AL136" s="107" t="s">
        <v>190</v>
      </c>
      <c r="AM136" s="108"/>
      <c r="AN136" s="107" t="s">
        <v>256</v>
      </c>
      <c r="AO136" s="108"/>
      <c r="AP136" s="107"/>
      <c r="AQ136" s="108"/>
      <c r="AR136" s="106"/>
      <c r="AS136" s="106"/>
      <c r="AT136" s="106"/>
      <c r="AU136" s="106"/>
      <c r="AV136" s="106"/>
      <c r="AW136" s="112">
        <f>AW137+AW140+AW148+AW144+AW142</f>
        <v>24729000</v>
      </c>
      <c r="AX136" s="112"/>
      <c r="AY136" s="112"/>
      <c r="AZ136" s="112"/>
      <c r="BA136" s="112"/>
      <c r="BB136" s="112"/>
      <c r="BC136" s="112"/>
      <c r="BD136" s="112">
        <f>BD137+BD140+BD148+BD144+BD142</f>
        <v>24029000</v>
      </c>
      <c r="BE136" s="112"/>
      <c r="BF136" s="112"/>
      <c r="BG136" s="112"/>
      <c r="BH136" s="112"/>
      <c r="BI136" s="112"/>
      <c r="BJ136" s="112"/>
      <c r="BK136" s="112">
        <f>BK137+BK140+BK148+BK144+BK142</f>
        <v>24029000</v>
      </c>
      <c r="BL136" s="112"/>
      <c r="BM136" s="112"/>
      <c r="BN136" s="112"/>
      <c r="BO136" s="112"/>
      <c r="BP136" s="112"/>
      <c r="BQ136" s="112"/>
      <c r="BR136" s="113"/>
      <c r="BS136" s="113"/>
      <c r="BT136" s="113"/>
      <c r="BU136" s="113"/>
      <c r="BV136" s="113"/>
      <c r="BW136" s="113"/>
      <c r="BX136" s="114"/>
    </row>
    <row r="137" spans="1:76" s="6" customFormat="1" ht="24" customHeight="1" x14ac:dyDescent="0.2">
      <c r="A137" s="227" t="s">
        <v>73</v>
      </c>
      <c r="B137" s="228"/>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9"/>
      <c r="AF137" s="230" t="s">
        <v>48</v>
      </c>
      <c r="AG137" s="231"/>
      <c r="AH137" s="231"/>
      <c r="AI137" s="231"/>
      <c r="AJ137" s="122" t="str">
        <f>AJ136</f>
        <v>50408002</v>
      </c>
      <c r="AK137" s="182"/>
      <c r="AL137" s="122" t="str">
        <f>AL136</f>
        <v>0702</v>
      </c>
      <c r="AM137" s="182"/>
      <c r="AN137" s="122" t="s">
        <v>256</v>
      </c>
      <c r="AO137" s="123"/>
      <c r="AP137" s="122"/>
      <c r="AQ137" s="123"/>
      <c r="AR137" s="231"/>
      <c r="AS137" s="231"/>
      <c r="AT137" s="231"/>
      <c r="AU137" s="231"/>
      <c r="AV137" s="231"/>
      <c r="AW137" s="232">
        <f>AW138+AW139</f>
        <v>11224060</v>
      </c>
      <c r="AX137" s="232"/>
      <c r="AY137" s="232"/>
      <c r="AZ137" s="232"/>
      <c r="BA137" s="232"/>
      <c r="BB137" s="232"/>
      <c r="BC137" s="232"/>
      <c r="BD137" s="232">
        <f>BD138+BD139</f>
        <v>10524060</v>
      </c>
      <c r="BE137" s="232"/>
      <c r="BF137" s="232"/>
      <c r="BG137" s="232"/>
      <c r="BH137" s="232"/>
      <c r="BI137" s="232"/>
      <c r="BJ137" s="232"/>
      <c r="BK137" s="232">
        <f>BK138+BK139</f>
        <v>10524060</v>
      </c>
      <c r="BL137" s="232"/>
      <c r="BM137" s="232"/>
      <c r="BN137" s="232"/>
      <c r="BO137" s="232"/>
      <c r="BP137" s="232"/>
      <c r="BQ137" s="232"/>
      <c r="BR137" s="190" t="s">
        <v>32</v>
      </c>
      <c r="BS137" s="190"/>
      <c r="BT137" s="190"/>
      <c r="BU137" s="190"/>
      <c r="BV137" s="190"/>
      <c r="BW137" s="190"/>
      <c r="BX137" s="191"/>
    </row>
    <row r="138" spans="1:76" s="6" customFormat="1" ht="12" x14ac:dyDescent="0.2">
      <c r="A138" s="192" t="s">
        <v>193</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3"/>
      <c r="AF138" s="161" t="s">
        <v>49</v>
      </c>
      <c r="AG138" s="162"/>
      <c r="AH138" s="162"/>
      <c r="AI138" s="162"/>
      <c r="AJ138" s="171" t="str">
        <f>AJ137</f>
        <v>50408002</v>
      </c>
      <c r="AK138" s="172"/>
      <c r="AL138" s="171" t="str">
        <f t="shared" ref="AL138:AL152" si="3">AL137</f>
        <v>0702</v>
      </c>
      <c r="AM138" s="172"/>
      <c r="AN138" s="97" t="s">
        <v>256</v>
      </c>
      <c r="AO138" s="98"/>
      <c r="AP138" s="163" t="s">
        <v>76</v>
      </c>
      <c r="AQ138" s="164"/>
      <c r="AR138" s="162"/>
      <c r="AS138" s="162"/>
      <c r="AT138" s="162"/>
      <c r="AU138" s="162"/>
      <c r="AV138" s="162"/>
      <c r="AW138" s="152">
        <v>8082995</v>
      </c>
      <c r="AX138" s="152"/>
      <c r="AY138" s="152"/>
      <c r="AZ138" s="152"/>
      <c r="BA138" s="152"/>
      <c r="BB138" s="152"/>
      <c r="BC138" s="152"/>
      <c r="BD138" s="152">
        <v>8082995</v>
      </c>
      <c r="BE138" s="152"/>
      <c r="BF138" s="152"/>
      <c r="BG138" s="152"/>
      <c r="BH138" s="152"/>
      <c r="BI138" s="152"/>
      <c r="BJ138" s="152"/>
      <c r="BK138" s="152">
        <v>8082995</v>
      </c>
      <c r="BL138" s="152"/>
      <c r="BM138" s="152"/>
      <c r="BN138" s="152"/>
      <c r="BO138" s="152"/>
      <c r="BP138" s="152"/>
      <c r="BQ138" s="152"/>
      <c r="BR138" s="153" t="s">
        <v>32</v>
      </c>
      <c r="BS138" s="153"/>
      <c r="BT138" s="153"/>
      <c r="BU138" s="153"/>
      <c r="BV138" s="153"/>
      <c r="BW138" s="153"/>
      <c r="BX138" s="154"/>
    </row>
    <row r="139" spans="1:76" s="6" customFormat="1" ht="24" customHeight="1" x14ac:dyDescent="0.2">
      <c r="A139" s="224" t="s">
        <v>161</v>
      </c>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6"/>
      <c r="AF139" s="95" t="s">
        <v>69</v>
      </c>
      <c r="AG139" s="96"/>
      <c r="AH139" s="96"/>
      <c r="AI139" s="96"/>
      <c r="AJ139" s="171" t="str">
        <f>AJ138</f>
        <v>50408002</v>
      </c>
      <c r="AK139" s="172"/>
      <c r="AL139" s="171" t="str">
        <f t="shared" si="3"/>
        <v>0702</v>
      </c>
      <c r="AM139" s="172"/>
      <c r="AN139" s="97" t="s">
        <v>256</v>
      </c>
      <c r="AO139" s="98"/>
      <c r="AP139" s="97" t="s">
        <v>79</v>
      </c>
      <c r="AQ139" s="98"/>
      <c r="AR139" s="96"/>
      <c r="AS139" s="96"/>
      <c r="AT139" s="96"/>
      <c r="AU139" s="96"/>
      <c r="AV139" s="96"/>
      <c r="AW139" s="99">
        <v>3141065</v>
      </c>
      <c r="AX139" s="99"/>
      <c r="AY139" s="99"/>
      <c r="AZ139" s="99"/>
      <c r="BA139" s="99"/>
      <c r="BB139" s="99"/>
      <c r="BC139" s="99"/>
      <c r="BD139" s="99">
        <v>2441065</v>
      </c>
      <c r="BE139" s="99"/>
      <c r="BF139" s="99"/>
      <c r="BG139" s="99"/>
      <c r="BH139" s="99"/>
      <c r="BI139" s="99"/>
      <c r="BJ139" s="99"/>
      <c r="BK139" s="99">
        <v>2441065</v>
      </c>
      <c r="BL139" s="99"/>
      <c r="BM139" s="99"/>
      <c r="BN139" s="99"/>
      <c r="BO139" s="99"/>
      <c r="BP139" s="99"/>
      <c r="BQ139" s="99"/>
      <c r="BR139" s="100" t="s">
        <v>32</v>
      </c>
      <c r="BS139" s="100"/>
      <c r="BT139" s="100"/>
      <c r="BU139" s="100"/>
      <c r="BV139" s="100"/>
      <c r="BW139" s="100"/>
      <c r="BX139" s="101"/>
    </row>
    <row r="140" spans="1:76" s="6" customFormat="1" ht="24" customHeight="1" x14ac:dyDescent="0.2">
      <c r="A140" s="221" t="s">
        <v>85</v>
      </c>
      <c r="B140" s="222"/>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3"/>
      <c r="AF140" s="118" t="s">
        <v>50</v>
      </c>
      <c r="AG140" s="119"/>
      <c r="AH140" s="119"/>
      <c r="AI140" s="119"/>
      <c r="AJ140" s="122" t="str">
        <f>AJ139</f>
        <v>50408002</v>
      </c>
      <c r="AK140" s="182"/>
      <c r="AL140" s="122" t="str">
        <f t="shared" si="3"/>
        <v>0702</v>
      </c>
      <c r="AM140" s="182"/>
      <c r="AN140" s="120" t="s">
        <v>256</v>
      </c>
      <c r="AO140" s="121"/>
      <c r="AP140" s="120"/>
      <c r="AQ140" s="121"/>
      <c r="AR140" s="119"/>
      <c r="AS140" s="119"/>
      <c r="AT140" s="119"/>
      <c r="AU140" s="119"/>
      <c r="AV140" s="119"/>
      <c r="AW140" s="124">
        <f>AW141</f>
        <v>360000</v>
      </c>
      <c r="AX140" s="124"/>
      <c r="AY140" s="124"/>
      <c r="AZ140" s="124"/>
      <c r="BA140" s="124"/>
      <c r="BB140" s="124"/>
      <c r="BC140" s="124"/>
      <c r="BD140" s="124">
        <f>BD141</f>
        <v>360000</v>
      </c>
      <c r="BE140" s="124"/>
      <c r="BF140" s="124"/>
      <c r="BG140" s="124"/>
      <c r="BH140" s="124"/>
      <c r="BI140" s="124"/>
      <c r="BJ140" s="124"/>
      <c r="BK140" s="124">
        <f>BK141</f>
        <v>360000</v>
      </c>
      <c r="BL140" s="124"/>
      <c r="BM140" s="124"/>
      <c r="BN140" s="124"/>
      <c r="BO140" s="124"/>
      <c r="BP140" s="124"/>
      <c r="BQ140" s="124"/>
      <c r="BR140" s="125" t="s">
        <v>32</v>
      </c>
      <c r="BS140" s="125"/>
      <c r="BT140" s="125"/>
      <c r="BU140" s="125"/>
      <c r="BV140" s="125"/>
      <c r="BW140" s="125"/>
      <c r="BX140" s="126"/>
    </row>
    <row r="141" spans="1:76" s="6" customFormat="1" ht="24" customHeight="1" x14ac:dyDescent="0.2">
      <c r="A141" s="165" t="s">
        <v>86</v>
      </c>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7"/>
      <c r="AF141" s="161" t="s">
        <v>50</v>
      </c>
      <c r="AG141" s="162"/>
      <c r="AH141" s="162"/>
      <c r="AI141" s="162"/>
      <c r="AJ141" s="171" t="str">
        <f>AJ140</f>
        <v>50408002</v>
      </c>
      <c r="AK141" s="172"/>
      <c r="AL141" s="171" t="str">
        <f t="shared" si="3"/>
        <v>0702</v>
      </c>
      <c r="AM141" s="172"/>
      <c r="AN141" s="97" t="s">
        <v>273</v>
      </c>
      <c r="AO141" s="98"/>
      <c r="AP141" s="163" t="s">
        <v>77</v>
      </c>
      <c r="AQ141" s="164"/>
      <c r="AR141" s="162"/>
      <c r="AS141" s="162"/>
      <c r="AT141" s="162"/>
      <c r="AU141" s="162"/>
      <c r="AV141" s="162"/>
      <c r="AW141" s="152">
        <v>360000</v>
      </c>
      <c r="AX141" s="152"/>
      <c r="AY141" s="152"/>
      <c r="AZ141" s="152"/>
      <c r="BA141" s="152"/>
      <c r="BB141" s="152"/>
      <c r="BC141" s="152"/>
      <c r="BD141" s="152">
        <v>360000</v>
      </c>
      <c r="BE141" s="152"/>
      <c r="BF141" s="152"/>
      <c r="BG141" s="152"/>
      <c r="BH141" s="152"/>
      <c r="BI141" s="152"/>
      <c r="BJ141" s="152"/>
      <c r="BK141" s="152">
        <v>360000</v>
      </c>
      <c r="BL141" s="152"/>
      <c r="BM141" s="152"/>
      <c r="BN141" s="152"/>
      <c r="BO141" s="152"/>
      <c r="BP141" s="152"/>
      <c r="BQ141" s="152"/>
      <c r="BR141" s="153" t="s">
        <v>32</v>
      </c>
      <c r="BS141" s="153"/>
      <c r="BT141" s="153"/>
      <c r="BU141" s="153"/>
      <c r="BV141" s="153"/>
      <c r="BW141" s="153"/>
      <c r="BX141" s="154"/>
    </row>
    <row r="142" spans="1:76" s="6" customFormat="1" ht="12" x14ac:dyDescent="0.2">
      <c r="A142" s="220" t="s">
        <v>88</v>
      </c>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121" t="s">
        <v>82</v>
      </c>
      <c r="AG142" s="119"/>
      <c r="AH142" s="119"/>
      <c r="AI142" s="119"/>
      <c r="AJ142" s="122" t="str">
        <f t="shared" ref="AJ142:AJ152" si="4">AJ141</f>
        <v>50408002</v>
      </c>
      <c r="AK142" s="182"/>
      <c r="AL142" s="122" t="str">
        <f t="shared" si="3"/>
        <v>0702</v>
      </c>
      <c r="AM142" s="182"/>
      <c r="AN142" s="120" t="s">
        <v>256</v>
      </c>
      <c r="AO142" s="121"/>
      <c r="AP142" s="120"/>
      <c r="AQ142" s="121"/>
      <c r="AR142" s="119"/>
      <c r="AS142" s="119"/>
      <c r="AT142" s="119"/>
      <c r="AU142" s="119"/>
      <c r="AV142" s="119"/>
      <c r="AW142" s="124">
        <f>AW143</f>
        <v>10000</v>
      </c>
      <c r="AX142" s="124"/>
      <c r="AY142" s="124"/>
      <c r="AZ142" s="124"/>
      <c r="BA142" s="124"/>
      <c r="BB142" s="124"/>
      <c r="BC142" s="124"/>
      <c r="BD142" s="124">
        <f>BD143</f>
        <v>10000</v>
      </c>
      <c r="BE142" s="124"/>
      <c r="BF142" s="124"/>
      <c r="BG142" s="124"/>
      <c r="BH142" s="124"/>
      <c r="BI142" s="124"/>
      <c r="BJ142" s="124"/>
      <c r="BK142" s="124">
        <f>BK143</f>
        <v>10000</v>
      </c>
      <c r="BL142" s="124"/>
      <c r="BM142" s="124"/>
      <c r="BN142" s="124"/>
      <c r="BO142" s="124"/>
      <c r="BP142" s="124"/>
      <c r="BQ142" s="124"/>
      <c r="BR142" s="125" t="s">
        <v>32</v>
      </c>
      <c r="BS142" s="125"/>
      <c r="BT142" s="125"/>
      <c r="BU142" s="125"/>
      <c r="BV142" s="125"/>
      <c r="BW142" s="125"/>
      <c r="BX142" s="126"/>
    </row>
    <row r="143" spans="1:76" s="6" customFormat="1" ht="24" customHeight="1" x14ac:dyDescent="0.2">
      <c r="A143" s="219" t="s">
        <v>94</v>
      </c>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164" t="s">
        <v>83</v>
      </c>
      <c r="AG143" s="162"/>
      <c r="AH143" s="162"/>
      <c r="AI143" s="162"/>
      <c r="AJ143" s="171" t="str">
        <f t="shared" si="4"/>
        <v>50408002</v>
      </c>
      <c r="AK143" s="172"/>
      <c r="AL143" s="171" t="str">
        <f t="shared" si="3"/>
        <v>0702</v>
      </c>
      <c r="AM143" s="172"/>
      <c r="AN143" s="97" t="s">
        <v>256</v>
      </c>
      <c r="AO143" s="98"/>
      <c r="AP143" s="163" t="s">
        <v>89</v>
      </c>
      <c r="AQ143" s="164"/>
      <c r="AR143" s="162"/>
      <c r="AS143" s="162"/>
      <c r="AT143" s="162"/>
      <c r="AU143" s="162"/>
      <c r="AV143" s="162"/>
      <c r="AW143" s="152">
        <v>10000</v>
      </c>
      <c r="AX143" s="152"/>
      <c r="AY143" s="152"/>
      <c r="AZ143" s="152"/>
      <c r="BA143" s="152"/>
      <c r="BB143" s="152"/>
      <c r="BC143" s="152"/>
      <c r="BD143" s="152">
        <v>10000</v>
      </c>
      <c r="BE143" s="152"/>
      <c r="BF143" s="152"/>
      <c r="BG143" s="152"/>
      <c r="BH143" s="152"/>
      <c r="BI143" s="152"/>
      <c r="BJ143" s="152"/>
      <c r="BK143" s="152">
        <v>10000</v>
      </c>
      <c r="BL143" s="152"/>
      <c r="BM143" s="152"/>
      <c r="BN143" s="152"/>
      <c r="BO143" s="152"/>
      <c r="BP143" s="152"/>
      <c r="BQ143" s="152"/>
      <c r="BR143" s="153" t="s">
        <v>32</v>
      </c>
      <c r="BS143" s="153"/>
      <c r="BT143" s="153"/>
      <c r="BU143" s="153"/>
      <c r="BV143" s="153"/>
      <c r="BW143" s="153"/>
      <c r="BX143" s="154"/>
    </row>
    <row r="144" spans="1:76" s="6" customFormat="1" ht="12" x14ac:dyDescent="0.2">
      <c r="A144" s="115" t="s">
        <v>192</v>
      </c>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7"/>
      <c r="AF144" s="118" t="s">
        <v>91</v>
      </c>
      <c r="AG144" s="119"/>
      <c r="AH144" s="119"/>
      <c r="AI144" s="119"/>
      <c r="AJ144" s="122" t="str">
        <f t="shared" si="4"/>
        <v>50408002</v>
      </c>
      <c r="AK144" s="182"/>
      <c r="AL144" s="122" t="str">
        <f t="shared" si="3"/>
        <v>0702</v>
      </c>
      <c r="AM144" s="182"/>
      <c r="AN144" s="120" t="s">
        <v>256</v>
      </c>
      <c r="AO144" s="121"/>
      <c r="AP144" s="120"/>
      <c r="AQ144" s="121"/>
      <c r="AR144" s="119"/>
      <c r="AS144" s="119"/>
      <c r="AT144" s="119"/>
      <c r="AU144" s="119"/>
      <c r="AV144" s="119"/>
      <c r="AW144" s="124">
        <f>AW145+AW146+AW147</f>
        <v>2546190</v>
      </c>
      <c r="AX144" s="124"/>
      <c r="AY144" s="124"/>
      <c r="AZ144" s="124"/>
      <c r="BA144" s="124"/>
      <c r="BB144" s="124"/>
      <c r="BC144" s="124"/>
      <c r="BD144" s="124">
        <f>BD145+BD146+BD147</f>
        <v>2546190</v>
      </c>
      <c r="BE144" s="124"/>
      <c r="BF144" s="124"/>
      <c r="BG144" s="124"/>
      <c r="BH144" s="124"/>
      <c r="BI144" s="124"/>
      <c r="BJ144" s="124"/>
      <c r="BK144" s="124">
        <f>BK145+BK146+BK147</f>
        <v>2546190</v>
      </c>
      <c r="BL144" s="124"/>
      <c r="BM144" s="124"/>
      <c r="BN144" s="124"/>
      <c r="BO144" s="124"/>
      <c r="BP144" s="124"/>
      <c r="BQ144" s="124"/>
      <c r="BR144" s="125" t="s">
        <v>32</v>
      </c>
      <c r="BS144" s="125"/>
      <c r="BT144" s="125"/>
      <c r="BU144" s="125"/>
      <c r="BV144" s="125"/>
      <c r="BW144" s="125"/>
      <c r="BX144" s="126"/>
    </row>
    <row r="145" spans="1:77" s="6" customFormat="1" ht="12" x14ac:dyDescent="0.2">
      <c r="A145" s="168"/>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70"/>
      <c r="AF145" s="95" t="s">
        <v>92</v>
      </c>
      <c r="AG145" s="96"/>
      <c r="AH145" s="96"/>
      <c r="AI145" s="96"/>
      <c r="AJ145" s="171" t="str">
        <f t="shared" si="4"/>
        <v>50408002</v>
      </c>
      <c r="AK145" s="172"/>
      <c r="AL145" s="171" t="str">
        <f t="shared" si="3"/>
        <v>0702</v>
      </c>
      <c r="AM145" s="172"/>
      <c r="AN145" s="97" t="s">
        <v>267</v>
      </c>
      <c r="AO145" s="98"/>
      <c r="AP145" s="97" t="s">
        <v>95</v>
      </c>
      <c r="AQ145" s="98"/>
      <c r="AR145" s="96"/>
      <c r="AS145" s="96"/>
      <c r="AT145" s="96"/>
      <c r="AU145" s="96"/>
      <c r="AV145" s="96"/>
      <c r="AW145" s="99">
        <v>1201304</v>
      </c>
      <c r="AX145" s="99"/>
      <c r="AY145" s="99"/>
      <c r="AZ145" s="99"/>
      <c r="BA145" s="99"/>
      <c r="BB145" s="99"/>
      <c r="BC145" s="99"/>
      <c r="BD145" s="99">
        <v>1201304</v>
      </c>
      <c r="BE145" s="99"/>
      <c r="BF145" s="99"/>
      <c r="BG145" s="99"/>
      <c r="BH145" s="99"/>
      <c r="BI145" s="99"/>
      <c r="BJ145" s="99"/>
      <c r="BK145" s="99">
        <v>1201304</v>
      </c>
      <c r="BL145" s="99"/>
      <c r="BM145" s="99"/>
      <c r="BN145" s="99"/>
      <c r="BO145" s="99"/>
      <c r="BP145" s="99"/>
      <c r="BQ145" s="99"/>
      <c r="BR145" s="100" t="s">
        <v>32</v>
      </c>
      <c r="BS145" s="100"/>
      <c r="BT145" s="100"/>
      <c r="BU145" s="100"/>
      <c r="BV145" s="100"/>
      <c r="BW145" s="100"/>
      <c r="BX145" s="101"/>
    </row>
    <row r="146" spans="1:77" s="6" customFormat="1" ht="12" x14ac:dyDescent="0.2">
      <c r="A146" s="168"/>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70"/>
      <c r="AF146" s="95" t="s">
        <v>92</v>
      </c>
      <c r="AG146" s="96"/>
      <c r="AH146" s="96"/>
      <c r="AI146" s="96"/>
      <c r="AJ146" s="171" t="str">
        <f t="shared" si="4"/>
        <v>50408002</v>
      </c>
      <c r="AK146" s="172"/>
      <c r="AL146" s="171" t="str">
        <f t="shared" si="3"/>
        <v>0702</v>
      </c>
      <c r="AM146" s="172"/>
      <c r="AN146" s="97" t="s">
        <v>256</v>
      </c>
      <c r="AO146" s="98"/>
      <c r="AP146" s="97" t="s">
        <v>95</v>
      </c>
      <c r="AQ146" s="98"/>
      <c r="AR146" s="96"/>
      <c r="AS146" s="96"/>
      <c r="AT146" s="96"/>
      <c r="AU146" s="96"/>
      <c r="AV146" s="96"/>
      <c r="AW146" s="99">
        <v>1344886</v>
      </c>
      <c r="AX146" s="99"/>
      <c r="AY146" s="99"/>
      <c r="AZ146" s="99"/>
      <c r="BA146" s="99"/>
      <c r="BB146" s="99"/>
      <c r="BC146" s="99"/>
      <c r="BD146" s="99">
        <v>1344886</v>
      </c>
      <c r="BE146" s="99"/>
      <c r="BF146" s="99"/>
      <c r="BG146" s="99"/>
      <c r="BH146" s="99"/>
      <c r="BI146" s="99"/>
      <c r="BJ146" s="99"/>
      <c r="BK146" s="99">
        <v>1344886</v>
      </c>
      <c r="BL146" s="99"/>
      <c r="BM146" s="99"/>
      <c r="BN146" s="99"/>
      <c r="BO146" s="99"/>
      <c r="BP146" s="99"/>
      <c r="BQ146" s="99"/>
      <c r="BR146" s="100" t="s">
        <v>32</v>
      </c>
      <c r="BS146" s="100"/>
      <c r="BT146" s="100"/>
      <c r="BU146" s="100"/>
      <c r="BV146" s="100"/>
      <c r="BW146" s="100"/>
      <c r="BX146" s="101"/>
    </row>
    <row r="147" spans="1:77" s="6" customFormat="1" ht="12" x14ac:dyDescent="0.2">
      <c r="A147" s="168"/>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70"/>
      <c r="AF147" s="95" t="s">
        <v>92</v>
      </c>
      <c r="AG147" s="96"/>
      <c r="AH147" s="96"/>
      <c r="AI147" s="96"/>
      <c r="AJ147" s="171" t="str">
        <f t="shared" si="4"/>
        <v>50408002</v>
      </c>
      <c r="AK147" s="172"/>
      <c r="AL147" s="171" t="str">
        <f t="shared" si="3"/>
        <v>0702</v>
      </c>
      <c r="AM147" s="172"/>
      <c r="AN147" s="97" t="s">
        <v>272</v>
      </c>
      <c r="AO147" s="98"/>
      <c r="AP147" s="97" t="s">
        <v>95</v>
      </c>
      <c r="AQ147" s="98"/>
      <c r="AR147" s="96"/>
      <c r="AS147" s="96"/>
      <c r="AT147" s="96"/>
      <c r="AU147" s="96"/>
      <c r="AV147" s="96"/>
      <c r="AW147" s="99">
        <v>0</v>
      </c>
      <c r="AX147" s="99"/>
      <c r="AY147" s="99"/>
      <c r="AZ147" s="99"/>
      <c r="BA147" s="99"/>
      <c r="BB147" s="99"/>
      <c r="BC147" s="99"/>
      <c r="BD147" s="99">
        <v>0</v>
      </c>
      <c r="BE147" s="99"/>
      <c r="BF147" s="99"/>
      <c r="BG147" s="99"/>
      <c r="BH147" s="99"/>
      <c r="BI147" s="99"/>
      <c r="BJ147" s="99"/>
      <c r="BK147" s="99">
        <v>0</v>
      </c>
      <c r="BL147" s="99"/>
      <c r="BM147" s="99"/>
      <c r="BN147" s="99"/>
      <c r="BO147" s="99"/>
      <c r="BP147" s="99"/>
      <c r="BQ147" s="99"/>
      <c r="BR147" s="100" t="s">
        <v>32</v>
      </c>
      <c r="BS147" s="100"/>
      <c r="BT147" s="100"/>
      <c r="BU147" s="100"/>
      <c r="BV147" s="100"/>
      <c r="BW147" s="100"/>
      <c r="BX147" s="101"/>
    </row>
    <row r="148" spans="1:77" s="6" customFormat="1" ht="12" x14ac:dyDescent="0.2">
      <c r="A148" s="115" t="s">
        <v>102</v>
      </c>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7"/>
      <c r="AF148" s="118" t="s">
        <v>93</v>
      </c>
      <c r="AG148" s="119"/>
      <c r="AH148" s="119"/>
      <c r="AI148" s="119"/>
      <c r="AJ148" s="122" t="str">
        <f t="shared" si="4"/>
        <v>50408002</v>
      </c>
      <c r="AK148" s="182"/>
      <c r="AL148" s="122" t="str">
        <f t="shared" si="3"/>
        <v>0702</v>
      </c>
      <c r="AM148" s="182"/>
      <c r="AN148" s="120" t="s">
        <v>256</v>
      </c>
      <c r="AO148" s="121"/>
      <c r="AP148" s="120"/>
      <c r="AQ148" s="121"/>
      <c r="AR148" s="119"/>
      <c r="AS148" s="119"/>
      <c r="AT148" s="119"/>
      <c r="AU148" s="119"/>
      <c r="AV148" s="119"/>
      <c r="AW148" s="124">
        <f>AW149+AW151+AW152+AW153+AW150</f>
        <v>10588750</v>
      </c>
      <c r="AX148" s="124"/>
      <c r="AY148" s="124"/>
      <c r="AZ148" s="124"/>
      <c r="BA148" s="124"/>
      <c r="BB148" s="124"/>
      <c r="BC148" s="124"/>
      <c r="BD148" s="124">
        <f t="shared" ref="BD148" si="5">BD149+BD151+BD152+BD153+BD150</f>
        <v>10588750</v>
      </c>
      <c r="BE148" s="124"/>
      <c r="BF148" s="124"/>
      <c r="BG148" s="124"/>
      <c r="BH148" s="124"/>
      <c r="BI148" s="124"/>
      <c r="BJ148" s="124"/>
      <c r="BK148" s="124">
        <f t="shared" ref="BK148" si="6">BK149+BK151+BK152+BK153+BK150</f>
        <v>10588750</v>
      </c>
      <c r="BL148" s="124"/>
      <c r="BM148" s="124"/>
      <c r="BN148" s="124"/>
      <c r="BO148" s="124"/>
      <c r="BP148" s="124"/>
      <c r="BQ148" s="124"/>
      <c r="BR148" s="125"/>
      <c r="BS148" s="125"/>
      <c r="BT148" s="125"/>
      <c r="BU148" s="125"/>
      <c r="BV148" s="125"/>
      <c r="BW148" s="125"/>
      <c r="BX148" s="126"/>
    </row>
    <row r="149" spans="1:77" s="6" customFormat="1" ht="24" customHeight="1" x14ac:dyDescent="0.2">
      <c r="A149" s="79" t="s">
        <v>194</v>
      </c>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1"/>
      <c r="AF149" s="82" t="s">
        <v>217</v>
      </c>
      <c r="AG149" s="83"/>
      <c r="AH149" s="83"/>
      <c r="AI149" s="83"/>
      <c r="AJ149" s="90" t="str">
        <f t="shared" si="4"/>
        <v>50408002</v>
      </c>
      <c r="AK149" s="91"/>
      <c r="AL149" s="90" t="str">
        <f t="shared" si="3"/>
        <v>0702</v>
      </c>
      <c r="AM149" s="91"/>
      <c r="AN149" s="84" t="s">
        <v>268</v>
      </c>
      <c r="AO149" s="85"/>
      <c r="AP149" s="84" t="s">
        <v>95</v>
      </c>
      <c r="AQ149" s="85"/>
      <c r="AR149" s="83"/>
      <c r="AS149" s="83"/>
      <c r="AT149" s="83"/>
      <c r="AU149" s="83"/>
      <c r="AV149" s="83"/>
      <c r="AW149" s="87">
        <v>692000</v>
      </c>
      <c r="AX149" s="87"/>
      <c r="AY149" s="87"/>
      <c r="AZ149" s="87"/>
      <c r="BA149" s="87"/>
      <c r="BB149" s="87"/>
      <c r="BC149" s="87"/>
      <c r="BD149" s="87">
        <v>692000</v>
      </c>
      <c r="BE149" s="87"/>
      <c r="BF149" s="87"/>
      <c r="BG149" s="87"/>
      <c r="BH149" s="87"/>
      <c r="BI149" s="87"/>
      <c r="BJ149" s="87"/>
      <c r="BK149" s="87">
        <v>692000</v>
      </c>
      <c r="BL149" s="87"/>
      <c r="BM149" s="87"/>
      <c r="BN149" s="87"/>
      <c r="BO149" s="87"/>
      <c r="BP149" s="87"/>
      <c r="BQ149" s="87"/>
      <c r="BR149" s="88"/>
      <c r="BS149" s="88"/>
      <c r="BT149" s="88"/>
      <c r="BU149" s="88"/>
      <c r="BV149" s="88"/>
      <c r="BW149" s="88"/>
      <c r="BX149" s="89"/>
    </row>
    <row r="150" spans="1:77" s="6" customFormat="1" ht="24" customHeight="1" x14ac:dyDescent="0.2">
      <c r="A150" s="79" t="s">
        <v>194</v>
      </c>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1"/>
      <c r="AF150" s="82" t="s">
        <v>217</v>
      </c>
      <c r="AG150" s="83"/>
      <c r="AH150" s="83"/>
      <c r="AI150" s="83"/>
      <c r="AJ150" s="90" t="str">
        <f t="shared" si="4"/>
        <v>50408002</v>
      </c>
      <c r="AK150" s="91"/>
      <c r="AL150" s="90" t="str">
        <f t="shared" si="3"/>
        <v>0702</v>
      </c>
      <c r="AM150" s="91"/>
      <c r="AN150" s="84" t="s">
        <v>268</v>
      </c>
      <c r="AO150" s="85"/>
      <c r="AP150" s="84" t="s">
        <v>269</v>
      </c>
      <c r="AQ150" s="85"/>
      <c r="AR150" s="83"/>
      <c r="AS150" s="83"/>
      <c r="AT150" s="83"/>
      <c r="AU150" s="83"/>
      <c r="AV150" s="83"/>
      <c r="AW150" s="87">
        <v>4929000</v>
      </c>
      <c r="AX150" s="87"/>
      <c r="AY150" s="87"/>
      <c r="AZ150" s="87"/>
      <c r="BA150" s="87"/>
      <c r="BB150" s="87"/>
      <c r="BC150" s="87"/>
      <c r="BD150" s="87">
        <v>4929000</v>
      </c>
      <c r="BE150" s="87"/>
      <c r="BF150" s="87"/>
      <c r="BG150" s="87"/>
      <c r="BH150" s="87"/>
      <c r="BI150" s="87"/>
      <c r="BJ150" s="87"/>
      <c r="BK150" s="87">
        <v>4929000</v>
      </c>
      <c r="BL150" s="87"/>
      <c r="BM150" s="87"/>
      <c r="BN150" s="87"/>
      <c r="BO150" s="87"/>
      <c r="BP150" s="87"/>
      <c r="BQ150" s="87"/>
      <c r="BR150" s="88"/>
      <c r="BS150" s="88"/>
      <c r="BT150" s="88"/>
      <c r="BU150" s="88"/>
      <c r="BV150" s="88"/>
      <c r="BW150" s="88"/>
      <c r="BX150" s="89"/>
    </row>
    <row r="151" spans="1:77" s="6" customFormat="1" ht="24" customHeight="1" x14ac:dyDescent="0.2">
      <c r="A151" s="79" t="s">
        <v>197</v>
      </c>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1"/>
      <c r="AF151" s="82" t="s">
        <v>217</v>
      </c>
      <c r="AG151" s="83"/>
      <c r="AH151" s="83"/>
      <c r="AI151" s="83"/>
      <c r="AJ151" s="90" t="str">
        <f>AJ149</f>
        <v>50408002</v>
      </c>
      <c r="AK151" s="91"/>
      <c r="AL151" s="90" t="str">
        <f>AL149</f>
        <v>0702</v>
      </c>
      <c r="AM151" s="91"/>
      <c r="AN151" s="84" t="s">
        <v>267</v>
      </c>
      <c r="AO151" s="85"/>
      <c r="AP151" s="84" t="s">
        <v>95</v>
      </c>
      <c r="AQ151" s="85"/>
      <c r="AR151" s="83"/>
      <c r="AS151" s="83"/>
      <c r="AT151" s="83"/>
      <c r="AU151" s="83"/>
      <c r="AV151" s="83"/>
      <c r="AW151" s="87">
        <v>3601950</v>
      </c>
      <c r="AX151" s="87"/>
      <c r="AY151" s="87"/>
      <c r="AZ151" s="87"/>
      <c r="BA151" s="87"/>
      <c r="BB151" s="87"/>
      <c r="BC151" s="87"/>
      <c r="BD151" s="87">
        <v>3601950</v>
      </c>
      <c r="BE151" s="87"/>
      <c r="BF151" s="87"/>
      <c r="BG151" s="87"/>
      <c r="BH151" s="87"/>
      <c r="BI151" s="87"/>
      <c r="BJ151" s="87"/>
      <c r="BK151" s="87">
        <v>3601950</v>
      </c>
      <c r="BL151" s="87"/>
      <c r="BM151" s="87"/>
      <c r="BN151" s="87"/>
      <c r="BO151" s="87"/>
      <c r="BP151" s="87"/>
      <c r="BQ151" s="87"/>
      <c r="BR151" s="88"/>
      <c r="BS151" s="88"/>
      <c r="BT151" s="88"/>
      <c r="BU151" s="88"/>
      <c r="BV151" s="88"/>
      <c r="BW151" s="88"/>
      <c r="BX151" s="89"/>
    </row>
    <row r="152" spans="1:77" s="6" customFormat="1" ht="27" customHeight="1" x14ac:dyDescent="0.2">
      <c r="A152" s="79" t="s">
        <v>246</v>
      </c>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1"/>
      <c r="AF152" s="82" t="s">
        <v>217</v>
      </c>
      <c r="AG152" s="83"/>
      <c r="AH152" s="83"/>
      <c r="AI152" s="83"/>
      <c r="AJ152" s="90" t="str">
        <f t="shared" si="4"/>
        <v>50408002</v>
      </c>
      <c r="AK152" s="91"/>
      <c r="AL152" s="90" t="str">
        <f t="shared" si="3"/>
        <v>0702</v>
      </c>
      <c r="AM152" s="91"/>
      <c r="AN152" s="84" t="s">
        <v>256</v>
      </c>
      <c r="AO152" s="85"/>
      <c r="AP152" s="84" t="s">
        <v>95</v>
      </c>
      <c r="AQ152" s="85"/>
      <c r="AR152" s="83"/>
      <c r="AS152" s="83"/>
      <c r="AT152" s="83"/>
      <c r="AU152" s="83"/>
      <c r="AV152" s="83"/>
      <c r="AW152" s="87">
        <v>1365800</v>
      </c>
      <c r="AX152" s="87"/>
      <c r="AY152" s="87"/>
      <c r="AZ152" s="87"/>
      <c r="BA152" s="87"/>
      <c r="BB152" s="87"/>
      <c r="BC152" s="87"/>
      <c r="BD152" s="87">
        <v>1365800</v>
      </c>
      <c r="BE152" s="87"/>
      <c r="BF152" s="87"/>
      <c r="BG152" s="87"/>
      <c r="BH152" s="87"/>
      <c r="BI152" s="87"/>
      <c r="BJ152" s="87"/>
      <c r="BK152" s="87">
        <v>1365800</v>
      </c>
      <c r="BL152" s="87"/>
      <c r="BM152" s="87"/>
      <c r="BN152" s="87"/>
      <c r="BO152" s="87"/>
      <c r="BP152" s="87"/>
      <c r="BQ152" s="87"/>
      <c r="BR152" s="88"/>
      <c r="BS152" s="88"/>
      <c r="BT152" s="88"/>
      <c r="BU152" s="88"/>
      <c r="BV152" s="88"/>
      <c r="BW152" s="88"/>
      <c r="BX152" s="89"/>
    </row>
    <row r="153" spans="1:77" s="6" customFormat="1" thickBot="1" x14ac:dyDescent="0.25">
      <c r="A153" s="79"/>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1"/>
      <c r="AF153" s="82"/>
      <c r="AG153" s="83"/>
      <c r="AH153" s="83"/>
      <c r="AI153" s="83"/>
      <c r="AJ153" s="90"/>
      <c r="AK153" s="91"/>
      <c r="AL153" s="90"/>
      <c r="AM153" s="91"/>
      <c r="AN153" s="194"/>
      <c r="AO153" s="134"/>
      <c r="AP153" s="84"/>
      <c r="AQ153" s="85"/>
      <c r="AR153" s="83"/>
      <c r="AS153" s="83"/>
      <c r="AT153" s="83"/>
      <c r="AU153" s="83"/>
      <c r="AV153" s="83"/>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8"/>
      <c r="BS153" s="88"/>
      <c r="BT153" s="88"/>
      <c r="BU153" s="88"/>
      <c r="BV153" s="88"/>
      <c r="BW153" s="88"/>
      <c r="BX153" s="89"/>
    </row>
    <row r="154" spans="1:77" s="48" customFormat="1" thickBot="1" x14ac:dyDescent="0.25">
      <c r="A154" s="102" t="s">
        <v>211</v>
      </c>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4"/>
      <c r="AF154" s="105" t="s">
        <v>47</v>
      </c>
      <c r="AG154" s="106"/>
      <c r="AH154" s="106"/>
      <c r="AI154" s="106"/>
      <c r="AJ154" s="107" t="s">
        <v>242</v>
      </c>
      <c r="AK154" s="108"/>
      <c r="AL154" s="107" t="s">
        <v>191</v>
      </c>
      <c r="AM154" s="109"/>
      <c r="AN154" s="110" t="s">
        <v>262</v>
      </c>
      <c r="AO154" s="111"/>
      <c r="AP154" s="109"/>
      <c r="AQ154" s="108"/>
      <c r="AR154" s="106"/>
      <c r="AS154" s="106"/>
      <c r="AT154" s="106"/>
      <c r="AU154" s="106"/>
      <c r="AV154" s="106"/>
      <c r="AW154" s="112">
        <f>AW155</f>
        <v>331000</v>
      </c>
      <c r="AX154" s="112"/>
      <c r="AY154" s="112"/>
      <c r="AZ154" s="112"/>
      <c r="BA154" s="112"/>
      <c r="BB154" s="112"/>
      <c r="BC154" s="112"/>
      <c r="BD154" s="112">
        <f>BD155</f>
        <v>331000</v>
      </c>
      <c r="BE154" s="112"/>
      <c r="BF154" s="112"/>
      <c r="BG154" s="112"/>
      <c r="BH154" s="112"/>
      <c r="BI154" s="112"/>
      <c r="BJ154" s="112"/>
      <c r="BK154" s="112">
        <f>BK155</f>
        <v>331000</v>
      </c>
      <c r="BL154" s="112"/>
      <c r="BM154" s="112"/>
      <c r="BN154" s="112"/>
      <c r="BO154" s="112"/>
      <c r="BP154" s="112"/>
      <c r="BQ154" s="112"/>
      <c r="BR154" s="113"/>
      <c r="BS154" s="113"/>
      <c r="BT154" s="113"/>
      <c r="BU154" s="113"/>
      <c r="BV154" s="113"/>
      <c r="BW154" s="113"/>
      <c r="BX154" s="114"/>
      <c r="BY154" s="75"/>
    </row>
    <row r="155" spans="1:77" s="6" customFormat="1" ht="12" x14ac:dyDescent="0.2">
      <c r="A155" s="115" t="s">
        <v>192</v>
      </c>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7"/>
      <c r="AF155" s="118" t="s">
        <v>91</v>
      </c>
      <c r="AG155" s="119"/>
      <c r="AH155" s="119"/>
      <c r="AI155" s="119"/>
      <c r="AJ155" s="120" t="s">
        <v>242</v>
      </c>
      <c r="AK155" s="121"/>
      <c r="AL155" s="120" t="s">
        <v>191</v>
      </c>
      <c r="AM155" s="121"/>
      <c r="AN155" s="122" t="s">
        <v>262</v>
      </c>
      <c r="AO155" s="123"/>
      <c r="AP155" s="120"/>
      <c r="AQ155" s="121"/>
      <c r="AR155" s="119"/>
      <c r="AS155" s="119"/>
      <c r="AT155" s="119"/>
      <c r="AU155" s="119"/>
      <c r="AV155" s="119"/>
      <c r="AW155" s="124">
        <f>AW156</f>
        <v>331000</v>
      </c>
      <c r="AX155" s="124"/>
      <c r="AY155" s="124"/>
      <c r="AZ155" s="124"/>
      <c r="BA155" s="124"/>
      <c r="BB155" s="124"/>
      <c r="BC155" s="124"/>
      <c r="BD155" s="124">
        <f>BD156</f>
        <v>331000</v>
      </c>
      <c r="BE155" s="124"/>
      <c r="BF155" s="124"/>
      <c r="BG155" s="124"/>
      <c r="BH155" s="124"/>
      <c r="BI155" s="124"/>
      <c r="BJ155" s="124"/>
      <c r="BK155" s="124">
        <f>BK156</f>
        <v>331000</v>
      </c>
      <c r="BL155" s="124"/>
      <c r="BM155" s="124"/>
      <c r="BN155" s="124"/>
      <c r="BO155" s="124"/>
      <c r="BP155" s="124"/>
      <c r="BQ155" s="124"/>
      <c r="BR155" s="125" t="s">
        <v>32</v>
      </c>
      <c r="BS155" s="125"/>
      <c r="BT155" s="125"/>
      <c r="BU155" s="125"/>
      <c r="BV155" s="125"/>
      <c r="BW155" s="125"/>
      <c r="BX155" s="126"/>
      <c r="BY155" s="76"/>
    </row>
    <row r="156" spans="1:77" s="6" customFormat="1" thickBot="1" x14ac:dyDescent="0.25">
      <c r="A156" s="92"/>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4"/>
      <c r="AF156" s="95" t="s">
        <v>92</v>
      </c>
      <c r="AG156" s="96"/>
      <c r="AH156" s="96"/>
      <c r="AI156" s="96"/>
      <c r="AJ156" s="97" t="s">
        <v>242</v>
      </c>
      <c r="AK156" s="98"/>
      <c r="AL156" s="97" t="s">
        <v>191</v>
      </c>
      <c r="AM156" s="98"/>
      <c r="AN156" s="97" t="s">
        <v>262</v>
      </c>
      <c r="AO156" s="98"/>
      <c r="AP156" s="97" t="s">
        <v>87</v>
      </c>
      <c r="AQ156" s="98"/>
      <c r="AR156" s="96"/>
      <c r="AS156" s="96"/>
      <c r="AT156" s="96"/>
      <c r="AU156" s="96"/>
      <c r="AV156" s="96"/>
      <c r="AW156" s="99">
        <v>331000</v>
      </c>
      <c r="AX156" s="99"/>
      <c r="AY156" s="99"/>
      <c r="AZ156" s="99"/>
      <c r="BA156" s="99"/>
      <c r="BB156" s="99"/>
      <c r="BC156" s="99"/>
      <c r="BD156" s="99">
        <v>331000</v>
      </c>
      <c r="BE156" s="99"/>
      <c r="BF156" s="99"/>
      <c r="BG156" s="99"/>
      <c r="BH156" s="99"/>
      <c r="BI156" s="99"/>
      <c r="BJ156" s="99"/>
      <c r="BK156" s="99">
        <v>331000</v>
      </c>
      <c r="BL156" s="99"/>
      <c r="BM156" s="99"/>
      <c r="BN156" s="99"/>
      <c r="BO156" s="99"/>
      <c r="BP156" s="99"/>
      <c r="BQ156" s="99"/>
      <c r="BR156" s="100" t="s">
        <v>32</v>
      </c>
      <c r="BS156" s="100"/>
      <c r="BT156" s="100"/>
      <c r="BU156" s="100"/>
      <c r="BV156" s="100"/>
      <c r="BW156" s="100"/>
      <c r="BX156" s="101"/>
      <c r="BY156" s="76"/>
    </row>
    <row r="157" spans="1:77" s="48" customFormat="1" thickBot="1" x14ac:dyDescent="0.25">
      <c r="A157" s="102" t="s">
        <v>211</v>
      </c>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4"/>
      <c r="AF157" s="105" t="s">
        <v>47</v>
      </c>
      <c r="AG157" s="106"/>
      <c r="AH157" s="106"/>
      <c r="AI157" s="106"/>
      <c r="AJ157" s="107"/>
      <c r="AK157" s="108"/>
      <c r="AL157" s="107" t="s">
        <v>190</v>
      </c>
      <c r="AM157" s="109"/>
      <c r="AN157" s="110" t="s">
        <v>253</v>
      </c>
      <c r="AO157" s="111"/>
      <c r="AP157" s="109"/>
      <c r="AQ157" s="108"/>
      <c r="AR157" s="106"/>
      <c r="AS157" s="106"/>
      <c r="AT157" s="106"/>
      <c r="AU157" s="106"/>
      <c r="AV157" s="106"/>
      <c r="AW157" s="112">
        <f>AW158</f>
        <v>0</v>
      </c>
      <c r="AX157" s="112"/>
      <c r="AY157" s="112"/>
      <c r="AZ157" s="112"/>
      <c r="BA157" s="112"/>
      <c r="BB157" s="112"/>
      <c r="BC157" s="112"/>
      <c r="BD157" s="112">
        <f>BD158</f>
        <v>0</v>
      </c>
      <c r="BE157" s="112"/>
      <c r="BF157" s="112"/>
      <c r="BG157" s="112"/>
      <c r="BH157" s="112"/>
      <c r="BI157" s="112"/>
      <c r="BJ157" s="112"/>
      <c r="BK157" s="112">
        <f>BK158</f>
        <v>0</v>
      </c>
      <c r="BL157" s="112"/>
      <c r="BM157" s="112"/>
      <c r="BN157" s="112"/>
      <c r="BO157" s="112"/>
      <c r="BP157" s="112"/>
      <c r="BQ157" s="112"/>
      <c r="BR157" s="113"/>
      <c r="BS157" s="113"/>
      <c r="BT157" s="113"/>
      <c r="BU157" s="113"/>
      <c r="BV157" s="113"/>
      <c r="BW157" s="113"/>
      <c r="BX157" s="114"/>
      <c r="BY157" s="75"/>
    </row>
    <row r="158" spans="1:77" s="6" customFormat="1" ht="12" x14ac:dyDescent="0.2">
      <c r="A158" s="227" t="s">
        <v>224</v>
      </c>
      <c r="B158" s="228"/>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9"/>
      <c r="AF158" s="230" t="s">
        <v>48</v>
      </c>
      <c r="AG158" s="231"/>
      <c r="AH158" s="231"/>
      <c r="AI158" s="231"/>
      <c r="AJ158" s="122" t="s">
        <v>32</v>
      </c>
      <c r="AK158" s="123"/>
      <c r="AL158" s="122" t="s">
        <v>190</v>
      </c>
      <c r="AM158" s="123"/>
      <c r="AN158" s="122" t="str">
        <f>AN157</f>
        <v>000.0005.7099000.000</v>
      </c>
      <c r="AO158" s="182"/>
      <c r="AP158" s="122"/>
      <c r="AQ158" s="123"/>
      <c r="AR158" s="231"/>
      <c r="AS158" s="231"/>
      <c r="AT158" s="231"/>
      <c r="AU158" s="231"/>
      <c r="AV158" s="231"/>
      <c r="AW158" s="232">
        <f>AW159+AW160</f>
        <v>0</v>
      </c>
      <c r="AX158" s="232"/>
      <c r="AY158" s="232"/>
      <c r="AZ158" s="232"/>
      <c r="BA158" s="232"/>
      <c r="BB158" s="232"/>
      <c r="BC158" s="232"/>
      <c r="BD158" s="232">
        <f>BD159+BD160</f>
        <v>0</v>
      </c>
      <c r="BE158" s="232"/>
      <c r="BF158" s="232"/>
      <c r="BG158" s="232"/>
      <c r="BH158" s="232"/>
      <c r="BI158" s="232"/>
      <c r="BJ158" s="232"/>
      <c r="BK158" s="232">
        <f>BK159+BK160</f>
        <v>0</v>
      </c>
      <c r="BL158" s="232"/>
      <c r="BM158" s="232"/>
      <c r="BN158" s="232"/>
      <c r="BO158" s="232"/>
      <c r="BP158" s="232"/>
      <c r="BQ158" s="232"/>
      <c r="BR158" s="190" t="s">
        <v>32</v>
      </c>
      <c r="BS158" s="190"/>
      <c r="BT158" s="190"/>
      <c r="BU158" s="190"/>
      <c r="BV158" s="190"/>
      <c r="BW158" s="190"/>
      <c r="BX158" s="191"/>
      <c r="BY158" s="76"/>
    </row>
    <row r="159" spans="1:77" s="6" customFormat="1" ht="12" x14ac:dyDescent="0.2">
      <c r="A159" s="192" t="s">
        <v>193</v>
      </c>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3"/>
      <c r="AF159" s="161" t="s">
        <v>49</v>
      </c>
      <c r="AG159" s="162"/>
      <c r="AH159" s="162"/>
      <c r="AI159" s="162"/>
      <c r="AJ159" s="97"/>
      <c r="AK159" s="98"/>
      <c r="AL159" s="163" t="s">
        <v>190</v>
      </c>
      <c r="AM159" s="164"/>
      <c r="AN159" s="237" t="str">
        <f>AN158</f>
        <v>000.0005.7099000.000</v>
      </c>
      <c r="AO159" s="238"/>
      <c r="AP159" s="163" t="s">
        <v>76</v>
      </c>
      <c r="AQ159" s="164"/>
      <c r="AR159" s="162"/>
      <c r="AS159" s="162"/>
      <c r="AT159" s="162"/>
      <c r="AU159" s="162"/>
      <c r="AV159" s="162"/>
      <c r="AW159" s="152"/>
      <c r="AX159" s="152"/>
      <c r="AY159" s="152"/>
      <c r="AZ159" s="152"/>
      <c r="BA159" s="152"/>
      <c r="BB159" s="152"/>
      <c r="BC159" s="152"/>
      <c r="BD159" s="152"/>
      <c r="BE159" s="152"/>
      <c r="BF159" s="152"/>
      <c r="BG159" s="152"/>
      <c r="BH159" s="152"/>
      <c r="BI159" s="152"/>
      <c r="BJ159" s="152"/>
      <c r="BK159" s="152"/>
      <c r="BL159" s="152"/>
      <c r="BM159" s="152"/>
      <c r="BN159" s="152"/>
      <c r="BO159" s="152"/>
      <c r="BP159" s="152"/>
      <c r="BQ159" s="152"/>
      <c r="BR159" s="153" t="s">
        <v>32</v>
      </c>
      <c r="BS159" s="153"/>
      <c r="BT159" s="153"/>
      <c r="BU159" s="153"/>
      <c r="BV159" s="153"/>
      <c r="BW159" s="153"/>
      <c r="BX159" s="154"/>
      <c r="BY159" s="76"/>
    </row>
    <row r="160" spans="1:77" s="6" customFormat="1" ht="24" customHeight="1" thickBot="1" x14ac:dyDescent="0.25">
      <c r="A160" s="224" t="s">
        <v>161</v>
      </c>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6"/>
      <c r="AF160" s="95" t="s">
        <v>69</v>
      </c>
      <c r="AG160" s="96"/>
      <c r="AH160" s="96"/>
      <c r="AI160" s="96"/>
      <c r="AJ160" s="97"/>
      <c r="AK160" s="98"/>
      <c r="AL160" s="97" t="s">
        <v>190</v>
      </c>
      <c r="AM160" s="98"/>
      <c r="AN160" s="237" t="str">
        <f>AN159</f>
        <v>000.0005.7099000.000</v>
      </c>
      <c r="AO160" s="238"/>
      <c r="AP160" s="97" t="s">
        <v>79</v>
      </c>
      <c r="AQ160" s="98"/>
      <c r="AR160" s="96"/>
      <c r="AS160" s="96"/>
      <c r="AT160" s="96"/>
      <c r="AU160" s="96"/>
      <c r="AV160" s="96"/>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100" t="s">
        <v>32</v>
      </c>
      <c r="BS160" s="100"/>
      <c r="BT160" s="100"/>
      <c r="BU160" s="100"/>
      <c r="BV160" s="100"/>
      <c r="BW160" s="100"/>
      <c r="BX160" s="101"/>
      <c r="BY160" s="76"/>
    </row>
    <row r="161" spans="1:77" s="48" customFormat="1" thickBot="1" x14ac:dyDescent="0.25">
      <c r="A161" s="102" t="s">
        <v>211</v>
      </c>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4"/>
      <c r="AF161" s="105" t="s">
        <v>47</v>
      </c>
      <c r="AG161" s="106"/>
      <c r="AH161" s="106"/>
      <c r="AI161" s="106"/>
      <c r="AJ161" s="107"/>
      <c r="AK161" s="108"/>
      <c r="AL161" s="107" t="s">
        <v>190</v>
      </c>
      <c r="AM161" s="109"/>
      <c r="AN161" s="110" t="s">
        <v>253</v>
      </c>
      <c r="AO161" s="111"/>
      <c r="AP161" s="109"/>
      <c r="AQ161" s="108"/>
      <c r="AR161" s="106"/>
      <c r="AS161" s="106"/>
      <c r="AT161" s="106"/>
      <c r="AU161" s="106"/>
      <c r="AV161" s="106"/>
      <c r="AW161" s="112">
        <f>AW162</f>
        <v>0</v>
      </c>
      <c r="AX161" s="112"/>
      <c r="AY161" s="112"/>
      <c r="AZ161" s="112"/>
      <c r="BA161" s="112"/>
      <c r="BB161" s="112"/>
      <c r="BC161" s="112"/>
      <c r="BD161" s="112">
        <f>BD162</f>
        <v>0</v>
      </c>
      <c r="BE161" s="112"/>
      <c r="BF161" s="112"/>
      <c r="BG161" s="112"/>
      <c r="BH161" s="112"/>
      <c r="BI161" s="112"/>
      <c r="BJ161" s="112"/>
      <c r="BK161" s="112">
        <f>BK162</f>
        <v>0</v>
      </c>
      <c r="BL161" s="112"/>
      <c r="BM161" s="112"/>
      <c r="BN161" s="112"/>
      <c r="BO161" s="112"/>
      <c r="BP161" s="112"/>
      <c r="BQ161" s="112"/>
      <c r="BR161" s="113"/>
      <c r="BS161" s="113"/>
      <c r="BT161" s="113"/>
      <c r="BU161" s="113"/>
      <c r="BV161" s="113"/>
      <c r="BW161" s="113"/>
      <c r="BX161" s="114"/>
      <c r="BY161" s="75"/>
    </row>
    <row r="162" spans="1:77" s="6" customFormat="1" ht="12" x14ac:dyDescent="0.2">
      <c r="A162" s="115" t="s">
        <v>102</v>
      </c>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7"/>
      <c r="AF162" s="118" t="s">
        <v>93</v>
      </c>
      <c r="AG162" s="119"/>
      <c r="AH162" s="119"/>
      <c r="AI162" s="119"/>
      <c r="AJ162" s="120"/>
      <c r="AK162" s="121"/>
      <c r="AL162" s="120" t="s">
        <v>190</v>
      </c>
      <c r="AM162" s="121"/>
      <c r="AN162" s="459" t="str">
        <f>AN160</f>
        <v>000.0005.7099000.000</v>
      </c>
      <c r="AO162" s="182"/>
      <c r="AP162" s="120"/>
      <c r="AQ162" s="121"/>
      <c r="AR162" s="119"/>
      <c r="AS162" s="119"/>
      <c r="AT162" s="119"/>
      <c r="AU162" s="119"/>
      <c r="AV162" s="119"/>
      <c r="AW162" s="124">
        <f>AW163</f>
        <v>0</v>
      </c>
      <c r="AX162" s="124"/>
      <c r="AY162" s="124"/>
      <c r="AZ162" s="124"/>
      <c r="BA162" s="124"/>
      <c r="BB162" s="124"/>
      <c r="BC162" s="124"/>
      <c r="BD162" s="124">
        <f>BD163</f>
        <v>0</v>
      </c>
      <c r="BE162" s="124"/>
      <c r="BF162" s="124"/>
      <c r="BG162" s="124"/>
      <c r="BH162" s="124"/>
      <c r="BI162" s="124"/>
      <c r="BJ162" s="124"/>
      <c r="BK162" s="124">
        <f>BK163</f>
        <v>0</v>
      </c>
      <c r="BL162" s="124"/>
      <c r="BM162" s="124"/>
      <c r="BN162" s="124"/>
      <c r="BO162" s="124"/>
      <c r="BP162" s="124"/>
      <c r="BQ162" s="124"/>
      <c r="BR162" s="125"/>
      <c r="BS162" s="125"/>
      <c r="BT162" s="125"/>
      <c r="BU162" s="125"/>
      <c r="BV162" s="125"/>
      <c r="BW162" s="125"/>
      <c r="BX162" s="126"/>
      <c r="BY162" s="76"/>
    </row>
    <row r="163" spans="1:77" s="6" customFormat="1" ht="26.25" customHeight="1" thickBot="1" x14ac:dyDescent="0.25">
      <c r="A163" s="79" t="s">
        <v>210</v>
      </c>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1"/>
      <c r="AF163" s="82" t="s">
        <v>217</v>
      </c>
      <c r="AG163" s="83"/>
      <c r="AH163" s="83"/>
      <c r="AI163" s="83"/>
      <c r="AJ163" s="84"/>
      <c r="AK163" s="85"/>
      <c r="AL163" s="84" t="s">
        <v>190</v>
      </c>
      <c r="AM163" s="85"/>
      <c r="AN163" s="460" t="str">
        <f>AN162</f>
        <v>000.0005.7099000.000</v>
      </c>
      <c r="AO163" s="91"/>
      <c r="AP163" s="84" t="s">
        <v>95</v>
      </c>
      <c r="AQ163" s="85"/>
      <c r="AR163" s="83"/>
      <c r="AS163" s="83"/>
      <c r="AT163" s="83"/>
      <c r="AU163" s="83"/>
      <c r="AV163" s="83"/>
      <c r="AW163" s="87"/>
      <c r="AX163" s="87"/>
      <c r="AY163" s="87"/>
      <c r="AZ163" s="87"/>
      <c r="BA163" s="87"/>
      <c r="BB163" s="87"/>
      <c r="BC163" s="87"/>
      <c r="BD163" s="87">
        <v>0</v>
      </c>
      <c r="BE163" s="87"/>
      <c r="BF163" s="87"/>
      <c r="BG163" s="87"/>
      <c r="BH163" s="87"/>
      <c r="BI163" s="87"/>
      <c r="BJ163" s="87"/>
      <c r="BK163" s="87">
        <v>0</v>
      </c>
      <c r="BL163" s="87"/>
      <c r="BM163" s="87"/>
      <c r="BN163" s="87"/>
      <c r="BO163" s="87"/>
      <c r="BP163" s="87"/>
      <c r="BQ163" s="87"/>
      <c r="BR163" s="88"/>
      <c r="BS163" s="88"/>
      <c r="BT163" s="88"/>
      <c r="BU163" s="88"/>
      <c r="BV163" s="88"/>
      <c r="BW163" s="88"/>
      <c r="BX163" s="89"/>
      <c r="BY163" s="76"/>
    </row>
    <row r="164" spans="1:77" s="48" customFormat="1" thickBot="1" x14ac:dyDescent="0.25">
      <c r="A164" s="102" t="s">
        <v>211</v>
      </c>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4"/>
      <c r="AF164" s="105" t="s">
        <v>47</v>
      </c>
      <c r="AG164" s="106"/>
      <c r="AH164" s="106"/>
      <c r="AI164" s="106"/>
      <c r="AJ164" s="107" t="s">
        <v>244</v>
      </c>
      <c r="AK164" s="108"/>
      <c r="AL164" s="107" t="s">
        <v>190</v>
      </c>
      <c r="AM164" s="109"/>
      <c r="AN164" s="110" t="str">
        <f>AN58</f>
        <v>000.0005.7196800.000</v>
      </c>
      <c r="AO164" s="458"/>
      <c r="AP164" s="109"/>
      <c r="AQ164" s="108"/>
      <c r="AR164" s="106"/>
      <c r="AS164" s="106"/>
      <c r="AT164" s="106"/>
      <c r="AU164" s="106"/>
      <c r="AV164" s="106"/>
      <c r="AW164" s="112">
        <f>AW165</f>
        <v>1303786</v>
      </c>
      <c r="AX164" s="112"/>
      <c r="AY164" s="112"/>
      <c r="AZ164" s="112"/>
      <c r="BA164" s="112"/>
      <c r="BB164" s="112"/>
      <c r="BC164" s="112"/>
      <c r="BD164" s="112">
        <f>BD165</f>
        <v>1303786</v>
      </c>
      <c r="BE164" s="112"/>
      <c r="BF164" s="112"/>
      <c r="BG164" s="112"/>
      <c r="BH164" s="112"/>
      <c r="BI164" s="112"/>
      <c r="BJ164" s="112"/>
      <c r="BK164" s="112">
        <f>BK165</f>
        <v>1303786</v>
      </c>
      <c r="BL164" s="112"/>
      <c r="BM164" s="112"/>
      <c r="BN164" s="112"/>
      <c r="BO164" s="112"/>
      <c r="BP164" s="112"/>
      <c r="BQ164" s="112"/>
      <c r="BR164" s="113"/>
      <c r="BS164" s="113"/>
      <c r="BT164" s="113"/>
      <c r="BU164" s="113"/>
      <c r="BV164" s="113"/>
      <c r="BW164" s="113"/>
      <c r="BX164" s="114"/>
      <c r="BY164" s="75"/>
    </row>
    <row r="165" spans="1:77" s="6" customFormat="1" ht="12" x14ac:dyDescent="0.2">
      <c r="A165" s="115" t="s">
        <v>102</v>
      </c>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7"/>
      <c r="AF165" s="118" t="s">
        <v>93</v>
      </c>
      <c r="AG165" s="119"/>
      <c r="AH165" s="119"/>
      <c r="AI165" s="119"/>
      <c r="AJ165" s="120" t="s">
        <v>244</v>
      </c>
      <c r="AK165" s="121"/>
      <c r="AL165" s="120" t="s">
        <v>190</v>
      </c>
      <c r="AM165" s="121"/>
      <c r="AN165" s="464" t="str">
        <f>AN164</f>
        <v>000.0005.7196800.000</v>
      </c>
      <c r="AO165" s="182"/>
      <c r="AP165" s="120" t="s">
        <v>95</v>
      </c>
      <c r="AQ165" s="121"/>
      <c r="AR165" s="119"/>
      <c r="AS165" s="119"/>
      <c r="AT165" s="119"/>
      <c r="AU165" s="119"/>
      <c r="AV165" s="119"/>
      <c r="AW165" s="124">
        <f>AW166</f>
        <v>1303786</v>
      </c>
      <c r="AX165" s="124"/>
      <c r="AY165" s="124"/>
      <c r="AZ165" s="124"/>
      <c r="BA165" s="124"/>
      <c r="BB165" s="124"/>
      <c r="BC165" s="124"/>
      <c r="BD165" s="124">
        <f>BD166</f>
        <v>1303786</v>
      </c>
      <c r="BE165" s="124"/>
      <c r="BF165" s="124"/>
      <c r="BG165" s="124"/>
      <c r="BH165" s="124"/>
      <c r="BI165" s="124"/>
      <c r="BJ165" s="124"/>
      <c r="BK165" s="124">
        <f>BK166</f>
        <v>1303786</v>
      </c>
      <c r="BL165" s="124"/>
      <c r="BM165" s="124"/>
      <c r="BN165" s="124"/>
      <c r="BO165" s="124"/>
      <c r="BP165" s="124"/>
      <c r="BQ165" s="124"/>
      <c r="BR165" s="125"/>
      <c r="BS165" s="125"/>
      <c r="BT165" s="125"/>
      <c r="BU165" s="125"/>
      <c r="BV165" s="125"/>
      <c r="BW165" s="125"/>
      <c r="BX165" s="126"/>
      <c r="BY165" s="76"/>
    </row>
    <row r="166" spans="1:77" s="6" customFormat="1" ht="24" customHeight="1" thickBot="1" x14ac:dyDescent="0.25">
      <c r="A166" s="79" t="s">
        <v>218</v>
      </c>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1"/>
      <c r="AF166" s="82" t="s">
        <v>217</v>
      </c>
      <c r="AG166" s="83"/>
      <c r="AH166" s="83"/>
      <c r="AI166" s="83"/>
      <c r="AJ166" s="84" t="s">
        <v>244</v>
      </c>
      <c r="AK166" s="85"/>
      <c r="AL166" s="84" t="s">
        <v>190</v>
      </c>
      <c r="AM166" s="85"/>
      <c r="AN166" s="463" t="str">
        <f>AN165</f>
        <v>000.0005.7196800.000</v>
      </c>
      <c r="AO166" s="91"/>
      <c r="AP166" s="84" t="s">
        <v>95</v>
      </c>
      <c r="AQ166" s="85"/>
      <c r="AR166" s="83"/>
      <c r="AS166" s="83"/>
      <c r="AT166" s="83"/>
      <c r="AU166" s="83"/>
      <c r="AV166" s="83"/>
      <c r="AW166" s="87">
        <v>1303786</v>
      </c>
      <c r="AX166" s="87"/>
      <c r="AY166" s="87"/>
      <c r="AZ166" s="87"/>
      <c r="BA166" s="87"/>
      <c r="BB166" s="87"/>
      <c r="BC166" s="87"/>
      <c r="BD166" s="87">
        <v>1303786</v>
      </c>
      <c r="BE166" s="87"/>
      <c r="BF166" s="87"/>
      <c r="BG166" s="87"/>
      <c r="BH166" s="87"/>
      <c r="BI166" s="87"/>
      <c r="BJ166" s="87"/>
      <c r="BK166" s="87">
        <v>1303786</v>
      </c>
      <c r="BL166" s="87"/>
      <c r="BM166" s="87"/>
      <c r="BN166" s="87"/>
      <c r="BO166" s="87"/>
      <c r="BP166" s="87"/>
      <c r="BQ166" s="87"/>
      <c r="BR166" s="88"/>
      <c r="BS166" s="88"/>
      <c r="BT166" s="88"/>
      <c r="BU166" s="88"/>
      <c r="BV166" s="88"/>
      <c r="BW166" s="88"/>
      <c r="BX166" s="89"/>
      <c r="BY166" s="76"/>
    </row>
    <row r="167" spans="1:77" s="48" customFormat="1" ht="14.25" customHeight="1" thickBot="1" x14ac:dyDescent="0.25">
      <c r="A167" s="102" t="s">
        <v>211</v>
      </c>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4"/>
      <c r="AF167" s="105" t="s">
        <v>47</v>
      </c>
      <c r="AG167" s="106"/>
      <c r="AH167" s="106"/>
      <c r="AI167" s="106"/>
      <c r="AJ167" s="107"/>
      <c r="AK167" s="108"/>
      <c r="AL167" s="107" t="s">
        <v>190</v>
      </c>
      <c r="AM167" s="109"/>
      <c r="AN167" s="110"/>
      <c r="AO167" s="111"/>
      <c r="AP167" s="109"/>
      <c r="AQ167" s="108"/>
      <c r="AR167" s="106"/>
      <c r="AS167" s="106"/>
      <c r="AT167" s="106"/>
      <c r="AU167" s="106"/>
      <c r="AV167" s="106"/>
      <c r="AW167" s="112">
        <f>AW168</f>
        <v>0</v>
      </c>
      <c r="AX167" s="112"/>
      <c r="AY167" s="112"/>
      <c r="AZ167" s="112"/>
      <c r="BA167" s="112"/>
      <c r="BB167" s="112"/>
      <c r="BC167" s="112"/>
      <c r="BD167" s="112">
        <f>BD168</f>
        <v>0</v>
      </c>
      <c r="BE167" s="112"/>
      <c r="BF167" s="112"/>
      <c r="BG167" s="112"/>
      <c r="BH167" s="112"/>
      <c r="BI167" s="112"/>
      <c r="BJ167" s="112"/>
      <c r="BK167" s="112">
        <f>BK168</f>
        <v>0</v>
      </c>
      <c r="BL167" s="112"/>
      <c r="BM167" s="112"/>
      <c r="BN167" s="112"/>
      <c r="BO167" s="112"/>
      <c r="BP167" s="112"/>
      <c r="BQ167" s="112"/>
      <c r="BR167" s="113"/>
      <c r="BS167" s="113"/>
      <c r="BT167" s="113"/>
      <c r="BU167" s="113"/>
      <c r="BV167" s="113"/>
      <c r="BW167" s="113"/>
      <c r="BX167" s="114"/>
      <c r="BY167" s="75"/>
    </row>
    <row r="168" spans="1:77" s="6" customFormat="1" ht="12" x14ac:dyDescent="0.2">
      <c r="A168" s="115" t="s">
        <v>192</v>
      </c>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7"/>
      <c r="AF168" s="118" t="s">
        <v>91</v>
      </c>
      <c r="AG168" s="119"/>
      <c r="AH168" s="119"/>
      <c r="AI168" s="119"/>
      <c r="AJ168" s="120"/>
      <c r="AK168" s="121"/>
      <c r="AL168" s="120" t="s">
        <v>190</v>
      </c>
      <c r="AM168" s="121"/>
      <c r="AN168" s="122"/>
      <c r="AO168" s="123"/>
      <c r="AP168" s="120"/>
      <c r="AQ168" s="121"/>
      <c r="AR168" s="119"/>
      <c r="AS168" s="119"/>
      <c r="AT168" s="119"/>
      <c r="AU168" s="119"/>
      <c r="AV168" s="119"/>
      <c r="AW168" s="124">
        <f>AW169</f>
        <v>0</v>
      </c>
      <c r="AX168" s="124"/>
      <c r="AY168" s="124"/>
      <c r="AZ168" s="124"/>
      <c r="BA168" s="124"/>
      <c r="BB168" s="124"/>
      <c r="BC168" s="124"/>
      <c r="BD168" s="124">
        <f>BD169</f>
        <v>0</v>
      </c>
      <c r="BE168" s="124"/>
      <c r="BF168" s="124"/>
      <c r="BG168" s="124"/>
      <c r="BH168" s="124"/>
      <c r="BI168" s="124"/>
      <c r="BJ168" s="124"/>
      <c r="BK168" s="124">
        <f>BK169</f>
        <v>0</v>
      </c>
      <c r="BL168" s="124"/>
      <c r="BM168" s="124"/>
      <c r="BN168" s="124"/>
      <c r="BO168" s="124"/>
      <c r="BP168" s="124"/>
      <c r="BQ168" s="124"/>
      <c r="BR168" s="125" t="s">
        <v>32</v>
      </c>
      <c r="BS168" s="125"/>
      <c r="BT168" s="125"/>
      <c r="BU168" s="125"/>
      <c r="BV168" s="125"/>
      <c r="BW168" s="125"/>
      <c r="BX168" s="126"/>
      <c r="BY168" s="76"/>
    </row>
    <row r="169" spans="1:77" s="6" customFormat="1" ht="15.75" customHeight="1" thickBot="1" x14ac:dyDescent="0.25">
      <c r="A169" s="9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4"/>
      <c r="AF169" s="95" t="s">
        <v>92</v>
      </c>
      <c r="AG169" s="96"/>
      <c r="AH169" s="96"/>
      <c r="AI169" s="96"/>
      <c r="AJ169" s="97"/>
      <c r="AK169" s="98"/>
      <c r="AL169" s="97" t="s">
        <v>190</v>
      </c>
      <c r="AM169" s="98"/>
      <c r="AN169" s="97"/>
      <c r="AO169" s="98"/>
      <c r="AP169" s="97" t="s">
        <v>95</v>
      </c>
      <c r="AQ169" s="98"/>
      <c r="AR169" s="96"/>
      <c r="AS169" s="96"/>
      <c r="AT169" s="96"/>
      <c r="AU169" s="96"/>
      <c r="AV169" s="96"/>
      <c r="AW169" s="99"/>
      <c r="AX169" s="99"/>
      <c r="AY169" s="99"/>
      <c r="AZ169" s="99"/>
      <c r="BA169" s="99"/>
      <c r="BB169" s="99"/>
      <c r="BC169" s="99"/>
      <c r="BD169" s="99">
        <v>0</v>
      </c>
      <c r="BE169" s="99"/>
      <c r="BF169" s="99"/>
      <c r="BG169" s="99"/>
      <c r="BH169" s="99"/>
      <c r="BI169" s="99"/>
      <c r="BJ169" s="99"/>
      <c r="BK169" s="99">
        <v>0</v>
      </c>
      <c r="BL169" s="99"/>
      <c r="BM169" s="99"/>
      <c r="BN169" s="99"/>
      <c r="BO169" s="99"/>
      <c r="BP169" s="99"/>
      <c r="BQ169" s="99"/>
      <c r="BR169" s="100" t="s">
        <v>32</v>
      </c>
      <c r="BS169" s="100"/>
      <c r="BT169" s="100"/>
      <c r="BU169" s="100"/>
      <c r="BV169" s="100"/>
      <c r="BW169" s="100"/>
      <c r="BX169" s="101"/>
      <c r="BY169" s="76"/>
    </row>
    <row r="170" spans="1:77" s="48" customFormat="1" ht="14.25" customHeight="1" thickBot="1" x14ac:dyDescent="0.25">
      <c r="A170" s="102" t="s">
        <v>211</v>
      </c>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4"/>
      <c r="AF170" s="105" t="s">
        <v>47</v>
      </c>
      <c r="AG170" s="106"/>
      <c r="AH170" s="106"/>
      <c r="AI170" s="106"/>
      <c r="AJ170" s="107"/>
      <c r="AK170" s="108"/>
      <c r="AL170" s="107" t="s">
        <v>190</v>
      </c>
      <c r="AM170" s="109"/>
      <c r="AN170" s="110"/>
      <c r="AO170" s="111"/>
      <c r="AP170" s="109"/>
      <c r="AQ170" s="108"/>
      <c r="AR170" s="106"/>
      <c r="AS170" s="106"/>
      <c r="AT170" s="106"/>
      <c r="AU170" s="106"/>
      <c r="AV170" s="106"/>
      <c r="AW170" s="112">
        <f>AW171+AW174</f>
        <v>0</v>
      </c>
      <c r="AX170" s="112"/>
      <c r="AY170" s="112"/>
      <c r="AZ170" s="112"/>
      <c r="BA170" s="112"/>
      <c r="BB170" s="112"/>
      <c r="BC170" s="112"/>
      <c r="BD170" s="112">
        <f>BD171</f>
        <v>0</v>
      </c>
      <c r="BE170" s="112"/>
      <c r="BF170" s="112"/>
      <c r="BG170" s="112"/>
      <c r="BH170" s="112"/>
      <c r="BI170" s="112"/>
      <c r="BJ170" s="112"/>
      <c r="BK170" s="112">
        <f>BK171</f>
        <v>0</v>
      </c>
      <c r="BL170" s="112"/>
      <c r="BM170" s="112"/>
      <c r="BN170" s="112"/>
      <c r="BO170" s="112"/>
      <c r="BP170" s="112"/>
      <c r="BQ170" s="112"/>
      <c r="BR170" s="113"/>
      <c r="BS170" s="113"/>
      <c r="BT170" s="113"/>
      <c r="BU170" s="113"/>
      <c r="BV170" s="113"/>
      <c r="BW170" s="113"/>
      <c r="BX170" s="114"/>
      <c r="BY170" s="75"/>
    </row>
    <row r="171" spans="1:77" s="6" customFormat="1" ht="12" x14ac:dyDescent="0.2">
      <c r="A171" s="115" t="s">
        <v>228</v>
      </c>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7"/>
      <c r="AF171" s="118" t="s">
        <v>93</v>
      </c>
      <c r="AG171" s="119"/>
      <c r="AH171" s="119"/>
      <c r="AI171" s="119"/>
      <c r="AJ171" s="120"/>
      <c r="AK171" s="121"/>
      <c r="AL171" s="120" t="s">
        <v>190</v>
      </c>
      <c r="AM171" s="121"/>
      <c r="AN171" s="122"/>
      <c r="AO171" s="123"/>
      <c r="AP171" s="120"/>
      <c r="AQ171" s="121"/>
      <c r="AR171" s="119"/>
      <c r="AS171" s="119"/>
      <c r="AT171" s="119"/>
      <c r="AU171" s="119"/>
      <c r="AV171" s="119"/>
      <c r="AW171" s="124">
        <f>AW172+AW173</f>
        <v>0</v>
      </c>
      <c r="AX171" s="124"/>
      <c r="AY171" s="124"/>
      <c r="AZ171" s="124"/>
      <c r="BA171" s="124"/>
      <c r="BB171" s="124"/>
      <c r="BC171" s="124"/>
      <c r="BD171" s="124">
        <f>BD172</f>
        <v>0</v>
      </c>
      <c r="BE171" s="124"/>
      <c r="BF171" s="124"/>
      <c r="BG171" s="124"/>
      <c r="BH171" s="124"/>
      <c r="BI171" s="124"/>
      <c r="BJ171" s="124"/>
      <c r="BK171" s="124">
        <f>BK172</f>
        <v>0</v>
      </c>
      <c r="BL171" s="124"/>
      <c r="BM171" s="124"/>
      <c r="BN171" s="124"/>
      <c r="BO171" s="124"/>
      <c r="BP171" s="124"/>
      <c r="BQ171" s="124"/>
      <c r="BR171" s="125" t="s">
        <v>32</v>
      </c>
      <c r="BS171" s="125"/>
      <c r="BT171" s="125"/>
      <c r="BU171" s="125"/>
      <c r="BV171" s="125"/>
      <c r="BW171" s="125"/>
      <c r="BX171" s="126"/>
      <c r="BY171" s="76"/>
    </row>
    <row r="172" spans="1:77" s="6" customFormat="1" ht="12" x14ac:dyDescent="0.2">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30"/>
      <c r="AF172" s="131" t="s">
        <v>217</v>
      </c>
      <c r="AG172" s="132"/>
      <c r="AH172" s="132"/>
      <c r="AI172" s="85"/>
      <c r="AJ172" s="84"/>
      <c r="AK172" s="85"/>
      <c r="AL172" s="84" t="s">
        <v>190</v>
      </c>
      <c r="AM172" s="85"/>
      <c r="AN172" s="84"/>
      <c r="AO172" s="85"/>
      <c r="AP172" s="84" t="s">
        <v>95</v>
      </c>
      <c r="AQ172" s="85"/>
      <c r="AR172" s="84"/>
      <c r="AS172" s="132"/>
      <c r="AT172" s="132"/>
      <c r="AU172" s="132"/>
      <c r="AV172" s="85"/>
      <c r="AW172" s="146"/>
      <c r="AX172" s="147"/>
      <c r="AY172" s="147"/>
      <c r="AZ172" s="147"/>
      <c r="BA172" s="147"/>
      <c r="BB172" s="147"/>
      <c r="BC172" s="148"/>
      <c r="BD172" s="146">
        <v>0</v>
      </c>
      <c r="BE172" s="147"/>
      <c r="BF172" s="147"/>
      <c r="BG172" s="147"/>
      <c r="BH172" s="147"/>
      <c r="BI172" s="147"/>
      <c r="BJ172" s="148"/>
      <c r="BK172" s="146">
        <v>0</v>
      </c>
      <c r="BL172" s="147"/>
      <c r="BM172" s="147"/>
      <c r="BN172" s="147"/>
      <c r="BO172" s="147"/>
      <c r="BP172" s="147"/>
      <c r="BQ172" s="148"/>
      <c r="BR172" s="149" t="s">
        <v>32</v>
      </c>
      <c r="BS172" s="150"/>
      <c r="BT172" s="150"/>
      <c r="BU172" s="150"/>
      <c r="BV172" s="150"/>
      <c r="BW172" s="150"/>
      <c r="BX172" s="151"/>
      <c r="BY172" s="76"/>
    </row>
    <row r="173" spans="1:77" s="6" customFormat="1" ht="12" customHeight="1" x14ac:dyDescent="0.2">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30"/>
      <c r="AF173" s="131" t="s">
        <v>217</v>
      </c>
      <c r="AG173" s="132"/>
      <c r="AH173" s="132"/>
      <c r="AI173" s="85"/>
      <c r="AJ173" s="84"/>
      <c r="AK173" s="85"/>
      <c r="AL173" s="84" t="s">
        <v>190</v>
      </c>
      <c r="AM173" s="85"/>
      <c r="AN173" s="84"/>
      <c r="AO173" s="85"/>
      <c r="AP173" s="84" t="s">
        <v>95</v>
      </c>
      <c r="AQ173" s="85"/>
      <c r="AR173" s="84"/>
      <c r="AS173" s="132"/>
      <c r="AT173" s="132"/>
      <c r="AU173" s="132"/>
      <c r="AV173" s="85"/>
      <c r="AW173" s="146"/>
      <c r="AX173" s="147"/>
      <c r="AY173" s="147"/>
      <c r="AZ173" s="147"/>
      <c r="BA173" s="147"/>
      <c r="BB173" s="147"/>
      <c r="BC173" s="148"/>
      <c r="BD173" s="146">
        <v>0</v>
      </c>
      <c r="BE173" s="147"/>
      <c r="BF173" s="147"/>
      <c r="BG173" s="147"/>
      <c r="BH173" s="147"/>
      <c r="BI173" s="147"/>
      <c r="BJ173" s="148"/>
      <c r="BK173" s="146">
        <v>0</v>
      </c>
      <c r="BL173" s="147"/>
      <c r="BM173" s="147"/>
      <c r="BN173" s="147"/>
      <c r="BO173" s="147"/>
      <c r="BP173" s="147"/>
      <c r="BQ173" s="148"/>
      <c r="BR173" s="149" t="s">
        <v>32</v>
      </c>
      <c r="BS173" s="150"/>
      <c r="BT173" s="150"/>
      <c r="BU173" s="150"/>
      <c r="BV173" s="150"/>
      <c r="BW173" s="150"/>
      <c r="BX173" s="151"/>
      <c r="BY173" s="76"/>
    </row>
    <row r="174" spans="1:77" s="6" customFormat="1" ht="12" customHeight="1" x14ac:dyDescent="0.2">
      <c r="A174" s="115" t="s">
        <v>192</v>
      </c>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7"/>
      <c r="AF174" s="118" t="s">
        <v>91</v>
      </c>
      <c r="AG174" s="119"/>
      <c r="AH174" s="119"/>
      <c r="AI174" s="119"/>
      <c r="AJ174" s="120"/>
      <c r="AK174" s="121"/>
      <c r="AL174" s="120" t="s">
        <v>190</v>
      </c>
      <c r="AM174" s="121"/>
      <c r="AN174" s="464"/>
      <c r="AO174" s="182"/>
      <c r="AP174" s="120" t="s">
        <v>95</v>
      </c>
      <c r="AQ174" s="121"/>
      <c r="AR174" s="119"/>
      <c r="AS174" s="119"/>
      <c r="AT174" s="119"/>
      <c r="AU174" s="119"/>
      <c r="AV174" s="119"/>
      <c r="AW174" s="124">
        <f>AW175</f>
        <v>0</v>
      </c>
      <c r="AX174" s="124"/>
      <c r="AY174" s="124"/>
      <c r="AZ174" s="124"/>
      <c r="BA174" s="124"/>
      <c r="BB174" s="124"/>
      <c r="BC174" s="124"/>
      <c r="BD174" s="124">
        <f>BD175</f>
        <v>0</v>
      </c>
      <c r="BE174" s="124"/>
      <c r="BF174" s="124"/>
      <c r="BG174" s="124"/>
      <c r="BH174" s="124"/>
      <c r="BI174" s="124"/>
      <c r="BJ174" s="124"/>
      <c r="BK174" s="124">
        <f>BK175</f>
        <v>0</v>
      </c>
      <c r="BL174" s="124"/>
      <c r="BM174" s="124"/>
      <c r="BN174" s="124"/>
      <c r="BO174" s="124"/>
      <c r="BP174" s="124"/>
      <c r="BQ174" s="124"/>
      <c r="BR174" s="125"/>
      <c r="BS174" s="125"/>
      <c r="BT174" s="125"/>
      <c r="BU174" s="125"/>
      <c r="BV174" s="125"/>
      <c r="BW174" s="125"/>
      <c r="BX174" s="126"/>
      <c r="BY174" s="76"/>
    </row>
    <row r="175" spans="1:77" s="6" customFormat="1" thickBot="1" x14ac:dyDescent="0.25">
      <c r="A175" s="173" t="s">
        <v>230</v>
      </c>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4"/>
      <c r="AF175" s="95" t="s">
        <v>92</v>
      </c>
      <c r="AG175" s="96"/>
      <c r="AH175" s="96"/>
      <c r="AI175" s="96"/>
      <c r="AJ175" s="97"/>
      <c r="AK175" s="98"/>
      <c r="AL175" s="97" t="s">
        <v>190</v>
      </c>
      <c r="AM175" s="98"/>
      <c r="AN175" s="465"/>
      <c r="AO175" s="172"/>
      <c r="AP175" s="97" t="s">
        <v>95</v>
      </c>
      <c r="AQ175" s="98"/>
      <c r="AR175" s="96"/>
      <c r="AS175" s="96"/>
      <c r="AT175" s="96"/>
      <c r="AU175" s="96"/>
      <c r="AV175" s="96"/>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100"/>
      <c r="BS175" s="100"/>
      <c r="BT175" s="100"/>
      <c r="BU175" s="100"/>
      <c r="BV175" s="100"/>
      <c r="BW175" s="100"/>
      <c r="BX175" s="101"/>
      <c r="BY175" s="76"/>
    </row>
    <row r="176" spans="1:77" s="48" customFormat="1" ht="14.25" customHeight="1" thickBot="1" x14ac:dyDescent="0.25">
      <c r="A176" s="102" t="s">
        <v>211</v>
      </c>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4"/>
      <c r="AF176" s="105" t="s">
        <v>47</v>
      </c>
      <c r="AG176" s="106"/>
      <c r="AH176" s="106"/>
      <c r="AI176" s="106"/>
      <c r="AJ176" s="107"/>
      <c r="AK176" s="108"/>
      <c r="AL176" s="107" t="s">
        <v>185</v>
      </c>
      <c r="AM176" s="109"/>
      <c r="AN176" s="110"/>
      <c r="AO176" s="111"/>
      <c r="AP176" s="109"/>
      <c r="AQ176" s="108"/>
      <c r="AR176" s="106"/>
      <c r="AS176" s="106"/>
      <c r="AT176" s="106"/>
      <c r="AU176" s="106"/>
      <c r="AV176" s="106"/>
      <c r="AW176" s="112">
        <f>AW177</f>
        <v>0</v>
      </c>
      <c r="AX176" s="112"/>
      <c r="AY176" s="112"/>
      <c r="AZ176" s="112"/>
      <c r="BA176" s="112"/>
      <c r="BB176" s="112"/>
      <c r="BC176" s="112"/>
      <c r="BD176" s="112">
        <f>BD177</f>
        <v>0</v>
      </c>
      <c r="BE176" s="112"/>
      <c r="BF176" s="112"/>
      <c r="BG176" s="112"/>
      <c r="BH176" s="112"/>
      <c r="BI176" s="112"/>
      <c r="BJ176" s="112"/>
      <c r="BK176" s="112">
        <f>BK177</f>
        <v>0</v>
      </c>
      <c r="BL176" s="112"/>
      <c r="BM176" s="112"/>
      <c r="BN176" s="112"/>
      <c r="BO176" s="112"/>
      <c r="BP176" s="112"/>
      <c r="BQ176" s="112"/>
      <c r="BR176" s="113"/>
      <c r="BS176" s="113"/>
      <c r="BT176" s="113"/>
      <c r="BU176" s="113"/>
      <c r="BV176" s="113"/>
      <c r="BW176" s="113"/>
      <c r="BX176" s="114"/>
      <c r="BY176" s="75"/>
    </row>
    <row r="177" spans="1:77" s="6" customFormat="1" ht="12" x14ac:dyDescent="0.2">
      <c r="A177" s="115" t="s">
        <v>228</v>
      </c>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7"/>
      <c r="AF177" s="118" t="s">
        <v>93</v>
      </c>
      <c r="AG177" s="119"/>
      <c r="AH177" s="119"/>
      <c r="AI177" s="119"/>
      <c r="AJ177" s="120"/>
      <c r="AK177" s="121"/>
      <c r="AL177" s="120" t="s">
        <v>185</v>
      </c>
      <c r="AM177" s="121"/>
      <c r="AN177" s="122"/>
      <c r="AO177" s="123"/>
      <c r="AP177" s="120"/>
      <c r="AQ177" s="121"/>
      <c r="AR177" s="119"/>
      <c r="AS177" s="119"/>
      <c r="AT177" s="119"/>
      <c r="AU177" s="119"/>
      <c r="AV177" s="119"/>
      <c r="AW177" s="124">
        <f>AW178</f>
        <v>0</v>
      </c>
      <c r="AX177" s="124"/>
      <c r="AY177" s="124"/>
      <c r="AZ177" s="124"/>
      <c r="BA177" s="124"/>
      <c r="BB177" s="124"/>
      <c r="BC177" s="124"/>
      <c r="BD177" s="124">
        <f>BD178</f>
        <v>0</v>
      </c>
      <c r="BE177" s="124"/>
      <c r="BF177" s="124"/>
      <c r="BG177" s="124"/>
      <c r="BH177" s="124"/>
      <c r="BI177" s="124"/>
      <c r="BJ177" s="124"/>
      <c r="BK177" s="124">
        <f>BK178</f>
        <v>0</v>
      </c>
      <c r="BL177" s="124"/>
      <c r="BM177" s="124"/>
      <c r="BN177" s="124"/>
      <c r="BO177" s="124"/>
      <c r="BP177" s="124"/>
      <c r="BQ177" s="124"/>
      <c r="BR177" s="125" t="s">
        <v>32</v>
      </c>
      <c r="BS177" s="125"/>
      <c r="BT177" s="125"/>
      <c r="BU177" s="125"/>
      <c r="BV177" s="125"/>
      <c r="BW177" s="125"/>
      <c r="BX177" s="126"/>
      <c r="BY177" s="76"/>
    </row>
    <row r="178" spans="1:77" s="6" customFormat="1" thickBot="1" x14ac:dyDescent="0.25">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30"/>
      <c r="AF178" s="131" t="s">
        <v>217</v>
      </c>
      <c r="AG178" s="132"/>
      <c r="AH178" s="132"/>
      <c r="AI178" s="85"/>
      <c r="AJ178" s="84"/>
      <c r="AK178" s="85"/>
      <c r="AL178" s="84" t="s">
        <v>185</v>
      </c>
      <c r="AM178" s="85"/>
      <c r="AN178" s="84"/>
      <c r="AO178" s="85"/>
      <c r="AP178" s="84" t="s">
        <v>95</v>
      </c>
      <c r="AQ178" s="85"/>
      <c r="AR178" s="84"/>
      <c r="AS178" s="132"/>
      <c r="AT178" s="132"/>
      <c r="AU178" s="132"/>
      <c r="AV178" s="85"/>
      <c r="AW178" s="146"/>
      <c r="AX178" s="147"/>
      <c r="AY178" s="147"/>
      <c r="AZ178" s="147"/>
      <c r="BA178" s="147"/>
      <c r="BB178" s="147"/>
      <c r="BC178" s="148"/>
      <c r="BD178" s="146">
        <v>0</v>
      </c>
      <c r="BE178" s="147"/>
      <c r="BF178" s="147"/>
      <c r="BG178" s="147"/>
      <c r="BH178" s="147"/>
      <c r="BI178" s="147"/>
      <c r="BJ178" s="148"/>
      <c r="BK178" s="146">
        <v>0</v>
      </c>
      <c r="BL178" s="147"/>
      <c r="BM178" s="147"/>
      <c r="BN178" s="147"/>
      <c r="BO178" s="147"/>
      <c r="BP178" s="147"/>
      <c r="BQ178" s="148"/>
      <c r="BR178" s="149" t="s">
        <v>32</v>
      </c>
      <c r="BS178" s="150"/>
      <c r="BT178" s="150"/>
      <c r="BU178" s="150"/>
      <c r="BV178" s="150"/>
      <c r="BW178" s="150"/>
      <c r="BX178" s="151"/>
      <c r="BY178" s="76"/>
    </row>
    <row r="179" spans="1:77" s="48" customFormat="1" thickBot="1" x14ac:dyDescent="0.25">
      <c r="A179" s="102" t="s">
        <v>211</v>
      </c>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4"/>
      <c r="AF179" s="105" t="s">
        <v>47</v>
      </c>
      <c r="AG179" s="106"/>
      <c r="AH179" s="106"/>
      <c r="AI179" s="106"/>
      <c r="AJ179" s="107"/>
      <c r="AK179" s="108"/>
      <c r="AL179" s="107" t="s">
        <v>190</v>
      </c>
      <c r="AM179" s="109"/>
      <c r="AN179" s="110"/>
      <c r="AO179" s="458"/>
      <c r="AP179" s="109"/>
      <c r="AQ179" s="108"/>
      <c r="AR179" s="106"/>
      <c r="AS179" s="106"/>
      <c r="AT179" s="106"/>
      <c r="AU179" s="106"/>
      <c r="AV179" s="106"/>
      <c r="AW179" s="112">
        <f>AW180</f>
        <v>0</v>
      </c>
      <c r="AX179" s="112"/>
      <c r="AY179" s="112"/>
      <c r="AZ179" s="112"/>
      <c r="BA179" s="112"/>
      <c r="BB179" s="112"/>
      <c r="BC179" s="112"/>
      <c r="BD179" s="112">
        <f>BD180</f>
        <v>0</v>
      </c>
      <c r="BE179" s="112"/>
      <c r="BF179" s="112"/>
      <c r="BG179" s="112"/>
      <c r="BH179" s="112"/>
      <c r="BI179" s="112"/>
      <c r="BJ179" s="112"/>
      <c r="BK179" s="112">
        <f>BK180</f>
        <v>0</v>
      </c>
      <c r="BL179" s="112"/>
      <c r="BM179" s="112"/>
      <c r="BN179" s="112"/>
      <c r="BO179" s="112"/>
      <c r="BP179" s="112"/>
      <c r="BQ179" s="112"/>
      <c r="BR179" s="113"/>
      <c r="BS179" s="113"/>
      <c r="BT179" s="113"/>
      <c r="BU179" s="113"/>
      <c r="BV179" s="113"/>
      <c r="BW179" s="113"/>
      <c r="BX179" s="114"/>
      <c r="BY179" s="75"/>
    </row>
    <row r="180" spans="1:77" s="6" customFormat="1" ht="12" x14ac:dyDescent="0.2">
      <c r="A180" s="115" t="s">
        <v>102</v>
      </c>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7"/>
      <c r="AF180" s="118" t="s">
        <v>93</v>
      </c>
      <c r="AG180" s="119"/>
      <c r="AH180" s="119"/>
      <c r="AI180" s="119"/>
      <c r="AJ180" s="120"/>
      <c r="AK180" s="121"/>
      <c r="AL180" s="120" t="s">
        <v>190</v>
      </c>
      <c r="AM180" s="121"/>
      <c r="AN180" s="464"/>
      <c r="AO180" s="182"/>
      <c r="AP180" s="120" t="s">
        <v>95</v>
      </c>
      <c r="AQ180" s="121"/>
      <c r="AR180" s="119"/>
      <c r="AS180" s="119"/>
      <c r="AT180" s="119"/>
      <c r="AU180" s="119"/>
      <c r="AV180" s="119"/>
      <c r="AW180" s="124">
        <f>AW181</f>
        <v>0</v>
      </c>
      <c r="AX180" s="124"/>
      <c r="AY180" s="124"/>
      <c r="AZ180" s="124"/>
      <c r="BA180" s="124"/>
      <c r="BB180" s="124"/>
      <c r="BC180" s="124"/>
      <c r="BD180" s="124">
        <f>BD181</f>
        <v>0</v>
      </c>
      <c r="BE180" s="124"/>
      <c r="BF180" s="124"/>
      <c r="BG180" s="124"/>
      <c r="BH180" s="124"/>
      <c r="BI180" s="124"/>
      <c r="BJ180" s="124"/>
      <c r="BK180" s="124">
        <f>BK181</f>
        <v>0</v>
      </c>
      <c r="BL180" s="124"/>
      <c r="BM180" s="124"/>
      <c r="BN180" s="124"/>
      <c r="BO180" s="124"/>
      <c r="BP180" s="124"/>
      <c r="BQ180" s="124"/>
      <c r="BR180" s="125"/>
      <c r="BS180" s="125"/>
      <c r="BT180" s="125"/>
      <c r="BU180" s="125"/>
      <c r="BV180" s="125"/>
      <c r="BW180" s="125"/>
      <c r="BX180" s="126"/>
      <c r="BY180" s="76"/>
    </row>
    <row r="181" spans="1:77" s="6" customFormat="1" thickBot="1" x14ac:dyDescent="0.25">
      <c r="A181" s="79" t="s">
        <v>247</v>
      </c>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1"/>
      <c r="AF181" s="82" t="s">
        <v>217</v>
      </c>
      <c r="AG181" s="83"/>
      <c r="AH181" s="83"/>
      <c r="AI181" s="83"/>
      <c r="AJ181" s="84"/>
      <c r="AK181" s="85"/>
      <c r="AL181" s="84" t="s">
        <v>190</v>
      </c>
      <c r="AM181" s="85"/>
      <c r="AN181" s="466"/>
      <c r="AO181" s="91"/>
      <c r="AP181" s="84" t="s">
        <v>95</v>
      </c>
      <c r="AQ181" s="85"/>
      <c r="AR181" s="83"/>
      <c r="AS181" s="83"/>
      <c r="AT181" s="83"/>
      <c r="AU181" s="83"/>
      <c r="AV181" s="83"/>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8"/>
      <c r="BS181" s="88"/>
      <c r="BT181" s="88"/>
      <c r="BU181" s="88"/>
      <c r="BV181" s="88"/>
      <c r="BW181" s="88"/>
      <c r="BX181" s="89"/>
      <c r="BY181" s="76"/>
    </row>
    <row r="182" spans="1:77" s="48" customFormat="1" ht="14.25" customHeight="1" thickBot="1" x14ac:dyDescent="0.25">
      <c r="A182" s="102" t="s">
        <v>211</v>
      </c>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4"/>
      <c r="AF182" s="105" t="s">
        <v>47</v>
      </c>
      <c r="AG182" s="106"/>
      <c r="AH182" s="106"/>
      <c r="AI182" s="106"/>
      <c r="AJ182" s="107"/>
      <c r="AK182" s="108"/>
      <c r="AL182" s="107" t="s">
        <v>229</v>
      </c>
      <c r="AM182" s="109"/>
      <c r="AN182" s="110"/>
      <c r="AO182" s="111"/>
      <c r="AP182" s="109"/>
      <c r="AQ182" s="108"/>
      <c r="AR182" s="106"/>
      <c r="AS182" s="106"/>
      <c r="AT182" s="106"/>
      <c r="AU182" s="106"/>
      <c r="AV182" s="106"/>
      <c r="AW182" s="112">
        <f>AW183+AW185</f>
        <v>0</v>
      </c>
      <c r="AX182" s="112"/>
      <c r="AY182" s="112"/>
      <c r="AZ182" s="112"/>
      <c r="BA182" s="112"/>
      <c r="BB182" s="112"/>
      <c r="BC182" s="112"/>
      <c r="BD182" s="112">
        <f>BD183</f>
        <v>0</v>
      </c>
      <c r="BE182" s="112"/>
      <c r="BF182" s="112"/>
      <c r="BG182" s="112"/>
      <c r="BH182" s="112"/>
      <c r="BI182" s="112"/>
      <c r="BJ182" s="112"/>
      <c r="BK182" s="112">
        <f>BK183</f>
        <v>0</v>
      </c>
      <c r="BL182" s="112"/>
      <c r="BM182" s="112"/>
      <c r="BN182" s="112"/>
      <c r="BO182" s="112"/>
      <c r="BP182" s="112"/>
      <c r="BQ182" s="112"/>
      <c r="BR182" s="113"/>
      <c r="BS182" s="113"/>
      <c r="BT182" s="113"/>
      <c r="BU182" s="113"/>
      <c r="BV182" s="113"/>
      <c r="BW182" s="113"/>
      <c r="BX182" s="114"/>
      <c r="BY182" s="75"/>
    </row>
    <row r="183" spans="1:77" s="6" customFormat="1" ht="12" x14ac:dyDescent="0.2">
      <c r="A183" s="115" t="s">
        <v>228</v>
      </c>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7"/>
      <c r="AF183" s="118" t="s">
        <v>93</v>
      </c>
      <c r="AG183" s="119"/>
      <c r="AH183" s="119"/>
      <c r="AI183" s="119"/>
      <c r="AJ183" s="120"/>
      <c r="AK183" s="121"/>
      <c r="AL183" s="120" t="s">
        <v>229</v>
      </c>
      <c r="AM183" s="121"/>
      <c r="AN183" s="122"/>
      <c r="AO183" s="123"/>
      <c r="AP183" s="120"/>
      <c r="AQ183" s="121"/>
      <c r="AR183" s="119"/>
      <c r="AS183" s="119"/>
      <c r="AT183" s="119"/>
      <c r="AU183" s="119"/>
      <c r="AV183" s="119"/>
      <c r="AW183" s="124">
        <f>AW184</f>
        <v>0</v>
      </c>
      <c r="AX183" s="124"/>
      <c r="AY183" s="124"/>
      <c r="AZ183" s="124"/>
      <c r="BA183" s="124"/>
      <c r="BB183" s="124"/>
      <c r="BC183" s="124"/>
      <c r="BD183" s="124">
        <f>BD184</f>
        <v>0</v>
      </c>
      <c r="BE183" s="124"/>
      <c r="BF183" s="124"/>
      <c r="BG183" s="124"/>
      <c r="BH183" s="124"/>
      <c r="BI183" s="124"/>
      <c r="BJ183" s="124"/>
      <c r="BK183" s="124">
        <f>BK184</f>
        <v>0</v>
      </c>
      <c r="BL183" s="124"/>
      <c r="BM183" s="124"/>
      <c r="BN183" s="124"/>
      <c r="BO183" s="124"/>
      <c r="BP183" s="124"/>
      <c r="BQ183" s="124"/>
      <c r="BR183" s="125" t="s">
        <v>32</v>
      </c>
      <c r="BS183" s="125"/>
      <c r="BT183" s="125"/>
      <c r="BU183" s="125"/>
      <c r="BV183" s="125"/>
      <c r="BW183" s="125"/>
      <c r="BX183" s="126"/>
      <c r="BY183" s="76"/>
    </row>
    <row r="184" spans="1:77" s="6" customFormat="1" ht="12" x14ac:dyDescent="0.2">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30"/>
      <c r="AF184" s="131" t="s">
        <v>217</v>
      </c>
      <c r="AG184" s="132"/>
      <c r="AH184" s="132"/>
      <c r="AI184" s="85"/>
      <c r="AJ184" s="84"/>
      <c r="AK184" s="85"/>
      <c r="AL184" s="84" t="s">
        <v>229</v>
      </c>
      <c r="AM184" s="85"/>
      <c r="AN184" s="84"/>
      <c r="AO184" s="85"/>
      <c r="AP184" s="84" t="s">
        <v>95</v>
      </c>
      <c r="AQ184" s="85"/>
      <c r="AR184" s="84"/>
      <c r="AS184" s="132"/>
      <c r="AT184" s="132"/>
      <c r="AU184" s="132"/>
      <c r="AV184" s="85"/>
      <c r="AW184" s="146"/>
      <c r="AX184" s="147"/>
      <c r="AY184" s="147"/>
      <c r="AZ184" s="147"/>
      <c r="BA184" s="147"/>
      <c r="BB184" s="147"/>
      <c r="BC184" s="148"/>
      <c r="BD184" s="146">
        <v>0</v>
      </c>
      <c r="BE184" s="147"/>
      <c r="BF184" s="147"/>
      <c r="BG184" s="147"/>
      <c r="BH184" s="147"/>
      <c r="BI184" s="147"/>
      <c r="BJ184" s="148"/>
      <c r="BK184" s="146">
        <v>0</v>
      </c>
      <c r="BL184" s="147"/>
      <c r="BM184" s="147"/>
      <c r="BN184" s="147"/>
      <c r="BO184" s="147"/>
      <c r="BP184" s="147"/>
      <c r="BQ184" s="148"/>
      <c r="BR184" s="149" t="s">
        <v>32</v>
      </c>
      <c r="BS184" s="150"/>
      <c r="BT184" s="150"/>
      <c r="BU184" s="150"/>
      <c r="BV184" s="150"/>
      <c r="BW184" s="150"/>
      <c r="BX184" s="151"/>
      <c r="BY184" s="76"/>
    </row>
    <row r="185" spans="1:77" s="6" customFormat="1" thickBot="1" x14ac:dyDescent="0.25">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30"/>
      <c r="AF185" s="131" t="s">
        <v>217</v>
      </c>
      <c r="AG185" s="132"/>
      <c r="AH185" s="132"/>
      <c r="AI185" s="85"/>
      <c r="AJ185" s="84"/>
      <c r="AK185" s="85"/>
      <c r="AL185" s="84" t="s">
        <v>229</v>
      </c>
      <c r="AM185" s="85"/>
      <c r="AN185" s="84"/>
      <c r="AO185" s="85"/>
      <c r="AP185" s="84" t="s">
        <v>95</v>
      </c>
      <c r="AQ185" s="85"/>
      <c r="AR185" s="84"/>
      <c r="AS185" s="132"/>
      <c r="AT185" s="132"/>
      <c r="AU185" s="132"/>
      <c r="AV185" s="85"/>
      <c r="AW185" s="146"/>
      <c r="AX185" s="147"/>
      <c r="AY185" s="147"/>
      <c r="AZ185" s="147"/>
      <c r="BA185" s="147"/>
      <c r="BB185" s="147"/>
      <c r="BC185" s="148"/>
      <c r="BD185" s="146">
        <v>0</v>
      </c>
      <c r="BE185" s="147"/>
      <c r="BF185" s="147"/>
      <c r="BG185" s="147"/>
      <c r="BH185" s="147"/>
      <c r="BI185" s="147"/>
      <c r="BJ185" s="148"/>
      <c r="BK185" s="146">
        <v>0</v>
      </c>
      <c r="BL185" s="147"/>
      <c r="BM185" s="147"/>
      <c r="BN185" s="147"/>
      <c r="BO185" s="147"/>
      <c r="BP185" s="147"/>
      <c r="BQ185" s="148"/>
      <c r="BR185" s="149" t="s">
        <v>32</v>
      </c>
      <c r="BS185" s="150"/>
      <c r="BT185" s="150"/>
      <c r="BU185" s="150"/>
      <c r="BV185" s="150"/>
      <c r="BW185" s="150"/>
      <c r="BX185" s="151"/>
      <c r="BY185" s="76"/>
    </row>
    <row r="186" spans="1:77" s="48" customFormat="1" thickBot="1" x14ac:dyDescent="0.25">
      <c r="A186" s="102" t="s">
        <v>211</v>
      </c>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4"/>
      <c r="AF186" s="105" t="s">
        <v>47</v>
      </c>
      <c r="AG186" s="106"/>
      <c r="AH186" s="106"/>
      <c r="AI186" s="106"/>
      <c r="AJ186" s="107" t="s">
        <v>275</v>
      </c>
      <c r="AK186" s="108"/>
      <c r="AL186" s="107" t="s">
        <v>229</v>
      </c>
      <c r="AM186" s="109"/>
      <c r="AN186" s="110" t="s">
        <v>279</v>
      </c>
      <c r="AO186" s="458"/>
      <c r="AP186" s="109"/>
      <c r="AQ186" s="108"/>
      <c r="AR186" s="106"/>
      <c r="AS186" s="106"/>
      <c r="AT186" s="106"/>
      <c r="AU186" s="106"/>
      <c r="AV186" s="106"/>
      <c r="AW186" s="112">
        <f>AW187</f>
        <v>0</v>
      </c>
      <c r="AX186" s="112"/>
      <c r="AY186" s="112"/>
      <c r="AZ186" s="112"/>
      <c r="BA186" s="112"/>
      <c r="BB186" s="112"/>
      <c r="BC186" s="112"/>
      <c r="BD186" s="112">
        <f>BD187</f>
        <v>0</v>
      </c>
      <c r="BE186" s="112"/>
      <c r="BF186" s="112"/>
      <c r="BG186" s="112"/>
      <c r="BH186" s="112"/>
      <c r="BI186" s="112"/>
      <c r="BJ186" s="112"/>
      <c r="BK186" s="112">
        <f>BK187</f>
        <v>0</v>
      </c>
      <c r="BL186" s="112"/>
      <c r="BM186" s="112"/>
      <c r="BN186" s="112"/>
      <c r="BO186" s="112"/>
      <c r="BP186" s="112"/>
      <c r="BQ186" s="112"/>
      <c r="BR186" s="113"/>
      <c r="BS186" s="113"/>
      <c r="BT186" s="113"/>
      <c r="BU186" s="113"/>
      <c r="BV186" s="113"/>
      <c r="BW186" s="113"/>
      <c r="BX186" s="114"/>
      <c r="BY186" s="75"/>
    </row>
    <row r="187" spans="1:77" s="6" customFormat="1" ht="12" x14ac:dyDescent="0.2">
      <c r="A187" s="115" t="s">
        <v>192</v>
      </c>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7"/>
      <c r="AF187" s="118" t="s">
        <v>91</v>
      </c>
      <c r="AG187" s="119"/>
      <c r="AH187" s="119"/>
      <c r="AI187" s="119"/>
      <c r="AJ187" s="120" t="s">
        <v>275</v>
      </c>
      <c r="AK187" s="121"/>
      <c r="AL187" s="120" t="s">
        <v>229</v>
      </c>
      <c r="AM187" s="121"/>
      <c r="AN187" s="464" t="str">
        <f>AN186</f>
        <v>000.0005.7432000.000</v>
      </c>
      <c r="AO187" s="182"/>
      <c r="AP187" s="120" t="s">
        <v>95</v>
      </c>
      <c r="AQ187" s="121"/>
      <c r="AR187" s="119"/>
      <c r="AS187" s="119"/>
      <c r="AT187" s="119"/>
      <c r="AU187" s="119"/>
      <c r="AV187" s="119"/>
      <c r="AW187" s="124">
        <f>AW188</f>
        <v>0</v>
      </c>
      <c r="AX187" s="124"/>
      <c r="AY187" s="124"/>
      <c r="AZ187" s="124"/>
      <c r="BA187" s="124"/>
      <c r="BB187" s="124"/>
      <c r="BC187" s="124"/>
      <c r="BD187" s="124">
        <f>BD188</f>
        <v>0</v>
      </c>
      <c r="BE187" s="124"/>
      <c r="BF187" s="124"/>
      <c r="BG187" s="124"/>
      <c r="BH187" s="124"/>
      <c r="BI187" s="124"/>
      <c r="BJ187" s="124"/>
      <c r="BK187" s="124">
        <f>BK188</f>
        <v>0</v>
      </c>
      <c r="BL187" s="124"/>
      <c r="BM187" s="124"/>
      <c r="BN187" s="124"/>
      <c r="BO187" s="124"/>
      <c r="BP187" s="124"/>
      <c r="BQ187" s="124"/>
      <c r="BR187" s="125"/>
      <c r="BS187" s="125"/>
      <c r="BT187" s="125"/>
      <c r="BU187" s="125"/>
      <c r="BV187" s="125"/>
      <c r="BW187" s="125"/>
      <c r="BX187" s="126"/>
      <c r="BY187" s="76"/>
    </row>
    <row r="188" spans="1:77" s="6" customFormat="1" ht="24" customHeight="1" thickBot="1" x14ac:dyDescent="0.25">
      <c r="A188" s="173" t="s">
        <v>230</v>
      </c>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4"/>
      <c r="AF188" s="95" t="s">
        <v>92</v>
      </c>
      <c r="AG188" s="96"/>
      <c r="AH188" s="96"/>
      <c r="AI188" s="96"/>
      <c r="AJ188" s="97" t="s">
        <v>275</v>
      </c>
      <c r="AK188" s="98"/>
      <c r="AL188" s="97" t="s">
        <v>229</v>
      </c>
      <c r="AM188" s="98"/>
      <c r="AN188" s="465" t="s">
        <v>279</v>
      </c>
      <c r="AO188" s="172"/>
      <c r="AP188" s="97" t="s">
        <v>95</v>
      </c>
      <c r="AQ188" s="98"/>
      <c r="AR188" s="96"/>
      <c r="AS188" s="96"/>
      <c r="AT188" s="96"/>
      <c r="AU188" s="96"/>
      <c r="AV188" s="96"/>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100"/>
      <c r="BS188" s="100"/>
      <c r="BT188" s="100"/>
      <c r="BU188" s="100"/>
      <c r="BV188" s="100"/>
      <c r="BW188" s="100"/>
      <c r="BX188" s="101"/>
      <c r="BY188" s="76"/>
    </row>
    <row r="189" spans="1:77" s="48" customFormat="1" ht="14.25" customHeight="1" thickBot="1" x14ac:dyDescent="0.25">
      <c r="A189" s="102" t="s">
        <v>211</v>
      </c>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4"/>
      <c r="AF189" s="105" t="s">
        <v>47</v>
      </c>
      <c r="AG189" s="106"/>
      <c r="AH189" s="106"/>
      <c r="AI189" s="106"/>
      <c r="AJ189" s="107" t="s">
        <v>276</v>
      </c>
      <c r="AK189" s="108"/>
      <c r="AL189" s="107" t="s">
        <v>229</v>
      </c>
      <c r="AM189" s="109"/>
      <c r="AN189" s="110" t="s">
        <v>280</v>
      </c>
      <c r="AO189" s="111"/>
      <c r="AP189" s="109"/>
      <c r="AQ189" s="108"/>
      <c r="AR189" s="106"/>
      <c r="AS189" s="106"/>
      <c r="AT189" s="106"/>
      <c r="AU189" s="106"/>
      <c r="AV189" s="106"/>
      <c r="AW189" s="112">
        <f>AW190+AW193+AW192</f>
        <v>0</v>
      </c>
      <c r="AX189" s="112"/>
      <c r="AY189" s="112"/>
      <c r="AZ189" s="112"/>
      <c r="BA189" s="112"/>
      <c r="BB189" s="112"/>
      <c r="BC189" s="112"/>
      <c r="BD189" s="112">
        <f>BD190</f>
        <v>0</v>
      </c>
      <c r="BE189" s="112"/>
      <c r="BF189" s="112"/>
      <c r="BG189" s="112"/>
      <c r="BH189" s="112"/>
      <c r="BI189" s="112"/>
      <c r="BJ189" s="112"/>
      <c r="BK189" s="112">
        <f>BK190</f>
        <v>0</v>
      </c>
      <c r="BL189" s="112"/>
      <c r="BM189" s="112"/>
      <c r="BN189" s="112"/>
      <c r="BO189" s="112"/>
      <c r="BP189" s="112"/>
      <c r="BQ189" s="112"/>
      <c r="BR189" s="113"/>
      <c r="BS189" s="113"/>
      <c r="BT189" s="113"/>
      <c r="BU189" s="113"/>
      <c r="BV189" s="113"/>
      <c r="BW189" s="113"/>
      <c r="BX189" s="114"/>
      <c r="BY189" s="75"/>
    </row>
    <row r="190" spans="1:77" s="6" customFormat="1" ht="12" x14ac:dyDescent="0.2">
      <c r="A190" s="115" t="s">
        <v>228</v>
      </c>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7"/>
      <c r="AF190" s="118" t="s">
        <v>93</v>
      </c>
      <c r="AG190" s="119"/>
      <c r="AH190" s="119"/>
      <c r="AI190" s="119"/>
      <c r="AJ190" s="120" t="s">
        <v>276</v>
      </c>
      <c r="AK190" s="121"/>
      <c r="AL190" s="120" t="s">
        <v>229</v>
      </c>
      <c r="AM190" s="121"/>
      <c r="AN190" s="122" t="s">
        <v>279</v>
      </c>
      <c r="AO190" s="123"/>
      <c r="AP190" s="120"/>
      <c r="AQ190" s="121"/>
      <c r="AR190" s="119"/>
      <c r="AS190" s="119"/>
      <c r="AT190" s="119"/>
      <c r="AU190" s="119"/>
      <c r="AV190" s="119"/>
      <c r="AW190" s="124">
        <f>AW191</f>
        <v>0</v>
      </c>
      <c r="AX190" s="124"/>
      <c r="AY190" s="124"/>
      <c r="AZ190" s="124"/>
      <c r="BA190" s="124"/>
      <c r="BB190" s="124"/>
      <c r="BC190" s="124"/>
      <c r="BD190" s="124">
        <f>BD191</f>
        <v>0</v>
      </c>
      <c r="BE190" s="124"/>
      <c r="BF190" s="124"/>
      <c r="BG190" s="124"/>
      <c r="BH190" s="124"/>
      <c r="BI190" s="124"/>
      <c r="BJ190" s="124"/>
      <c r="BK190" s="124">
        <f>BK191</f>
        <v>0</v>
      </c>
      <c r="BL190" s="124"/>
      <c r="BM190" s="124"/>
      <c r="BN190" s="124"/>
      <c r="BO190" s="124"/>
      <c r="BP190" s="124"/>
      <c r="BQ190" s="124"/>
      <c r="BR190" s="125" t="s">
        <v>32</v>
      </c>
      <c r="BS190" s="125"/>
      <c r="BT190" s="125"/>
      <c r="BU190" s="125"/>
      <c r="BV190" s="125"/>
      <c r="BW190" s="125"/>
      <c r="BX190" s="126"/>
      <c r="BY190" s="76"/>
    </row>
    <row r="191" spans="1:77" s="6" customFormat="1" ht="12" x14ac:dyDescent="0.2">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30"/>
      <c r="AF191" s="131" t="s">
        <v>217</v>
      </c>
      <c r="AG191" s="132"/>
      <c r="AH191" s="132"/>
      <c r="AI191" s="85"/>
      <c r="AJ191" s="133" t="s">
        <v>276</v>
      </c>
      <c r="AK191" s="134"/>
      <c r="AL191" s="133" t="s">
        <v>229</v>
      </c>
      <c r="AM191" s="134"/>
      <c r="AN191" s="133" t="s">
        <v>279</v>
      </c>
      <c r="AO191" s="134"/>
      <c r="AP191" s="133" t="s">
        <v>95</v>
      </c>
      <c r="AQ191" s="134"/>
      <c r="AR191" s="133"/>
      <c r="AS191" s="137"/>
      <c r="AT191" s="137"/>
      <c r="AU191" s="137"/>
      <c r="AV191" s="134"/>
      <c r="AW191" s="138"/>
      <c r="AX191" s="139"/>
      <c r="AY191" s="139"/>
      <c r="AZ191" s="139"/>
      <c r="BA191" s="139"/>
      <c r="BB191" s="139"/>
      <c r="BC191" s="140"/>
      <c r="BD191" s="138">
        <v>0</v>
      </c>
      <c r="BE191" s="139"/>
      <c r="BF191" s="139"/>
      <c r="BG191" s="139"/>
      <c r="BH191" s="139"/>
      <c r="BI191" s="139"/>
      <c r="BJ191" s="140"/>
      <c r="BK191" s="138">
        <v>0</v>
      </c>
      <c r="BL191" s="139"/>
      <c r="BM191" s="139"/>
      <c r="BN191" s="139"/>
      <c r="BO191" s="139"/>
      <c r="BP191" s="139"/>
      <c r="BQ191" s="140"/>
      <c r="BR191" s="141" t="s">
        <v>32</v>
      </c>
      <c r="BS191" s="142"/>
      <c r="BT191" s="142"/>
      <c r="BU191" s="142"/>
      <c r="BV191" s="142"/>
      <c r="BW191" s="142"/>
      <c r="BX191" s="143"/>
      <c r="BY191" s="76"/>
    </row>
    <row r="192" spans="1:77" s="37" customFormat="1" thickBot="1" x14ac:dyDescent="0.25">
      <c r="A192" s="475"/>
      <c r="B192" s="475"/>
      <c r="C192" s="475"/>
      <c r="D192" s="475"/>
      <c r="E192" s="475"/>
      <c r="F192" s="475"/>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6"/>
      <c r="AF192" s="95" t="s">
        <v>92</v>
      </c>
      <c r="AG192" s="96"/>
      <c r="AH192" s="96"/>
      <c r="AI192" s="96"/>
      <c r="AJ192" s="472" t="s">
        <v>276</v>
      </c>
      <c r="AK192" s="474"/>
      <c r="AL192" s="472" t="s">
        <v>229</v>
      </c>
      <c r="AM192" s="474"/>
      <c r="AN192" s="472" t="s">
        <v>279</v>
      </c>
      <c r="AO192" s="474"/>
      <c r="AP192" s="472" t="s">
        <v>95</v>
      </c>
      <c r="AQ192" s="474"/>
      <c r="AR192" s="472"/>
      <c r="AS192" s="473"/>
      <c r="AT192" s="473"/>
      <c r="AU192" s="473"/>
      <c r="AV192" s="474"/>
      <c r="AW192" s="155"/>
      <c r="AX192" s="156"/>
      <c r="AY192" s="156"/>
      <c r="AZ192" s="156"/>
      <c r="BA192" s="156"/>
      <c r="BB192" s="156"/>
      <c r="BC192" s="157"/>
      <c r="BD192" s="155">
        <v>0</v>
      </c>
      <c r="BE192" s="156"/>
      <c r="BF192" s="156"/>
      <c r="BG192" s="156"/>
      <c r="BH192" s="156"/>
      <c r="BI192" s="156"/>
      <c r="BJ192" s="157"/>
      <c r="BK192" s="155">
        <v>0</v>
      </c>
      <c r="BL192" s="156"/>
      <c r="BM192" s="156"/>
      <c r="BN192" s="156"/>
      <c r="BO192" s="156"/>
      <c r="BP192" s="156"/>
      <c r="BQ192" s="157"/>
      <c r="BR192" s="158" t="s">
        <v>32</v>
      </c>
      <c r="BS192" s="159"/>
      <c r="BT192" s="159"/>
      <c r="BU192" s="159"/>
      <c r="BV192" s="159"/>
      <c r="BW192" s="159"/>
      <c r="BX192" s="160"/>
    </row>
    <row r="193" spans="1:77" s="6" customFormat="1" ht="12" customHeight="1" x14ac:dyDescent="0.2">
      <c r="A193" s="447" t="s">
        <v>224</v>
      </c>
      <c r="B193" s="447"/>
      <c r="C193" s="447"/>
      <c r="D193" s="447"/>
      <c r="E193" s="447"/>
      <c r="F193" s="447"/>
      <c r="G193" s="447"/>
      <c r="H193" s="447"/>
      <c r="I193" s="447"/>
      <c r="J193" s="447"/>
      <c r="K193" s="447"/>
      <c r="L193" s="447"/>
      <c r="M193" s="447"/>
      <c r="N193" s="447"/>
      <c r="O193" s="447"/>
      <c r="P193" s="447"/>
      <c r="Q193" s="447"/>
      <c r="R193" s="447"/>
      <c r="S193" s="447"/>
      <c r="T193" s="447"/>
      <c r="U193" s="447"/>
      <c r="V193" s="447"/>
      <c r="W193" s="447"/>
      <c r="X193" s="447"/>
      <c r="Y193" s="447"/>
      <c r="Z193" s="447"/>
      <c r="AA193" s="447"/>
      <c r="AB193" s="447"/>
      <c r="AC193" s="447"/>
      <c r="AD193" s="447"/>
      <c r="AE193" s="448"/>
      <c r="AF193" s="449" t="s">
        <v>48</v>
      </c>
      <c r="AG193" s="450"/>
      <c r="AH193" s="450"/>
      <c r="AI193" s="300"/>
      <c r="AJ193" s="299" t="s">
        <v>276</v>
      </c>
      <c r="AK193" s="467"/>
      <c r="AL193" s="299" t="s">
        <v>229</v>
      </c>
      <c r="AM193" s="467"/>
      <c r="AN193" s="299" t="s">
        <v>279</v>
      </c>
      <c r="AO193" s="300"/>
      <c r="AP193" s="299"/>
      <c r="AQ193" s="300"/>
      <c r="AR193" s="468"/>
      <c r="AS193" s="468"/>
      <c r="AT193" s="468"/>
      <c r="AU193" s="468"/>
      <c r="AV193" s="468"/>
      <c r="AW193" s="469">
        <f>AW194+AW195</f>
        <v>0</v>
      </c>
      <c r="AX193" s="469"/>
      <c r="AY193" s="469"/>
      <c r="AZ193" s="469"/>
      <c r="BA193" s="469"/>
      <c r="BB193" s="469"/>
      <c r="BC193" s="469"/>
      <c r="BD193" s="469">
        <f>BD194+BD195</f>
        <v>0</v>
      </c>
      <c r="BE193" s="469"/>
      <c r="BF193" s="469"/>
      <c r="BG193" s="469"/>
      <c r="BH193" s="469"/>
      <c r="BI193" s="469"/>
      <c r="BJ193" s="469"/>
      <c r="BK193" s="469">
        <f>BK194+BK195</f>
        <v>0</v>
      </c>
      <c r="BL193" s="469"/>
      <c r="BM193" s="469"/>
      <c r="BN193" s="469"/>
      <c r="BO193" s="469"/>
      <c r="BP193" s="469"/>
      <c r="BQ193" s="469"/>
      <c r="BR193" s="470" t="s">
        <v>32</v>
      </c>
      <c r="BS193" s="470"/>
      <c r="BT193" s="470"/>
      <c r="BU193" s="470"/>
      <c r="BV193" s="470"/>
      <c r="BW193" s="470"/>
      <c r="BX193" s="471"/>
      <c r="BY193" s="76"/>
    </row>
    <row r="194" spans="1:77" s="6" customFormat="1" ht="24" customHeight="1" x14ac:dyDescent="0.2">
      <c r="A194" s="192" t="s">
        <v>193</v>
      </c>
      <c r="B194" s="192"/>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3"/>
      <c r="AF194" s="286" t="s">
        <v>49</v>
      </c>
      <c r="AG194" s="287"/>
      <c r="AH194" s="287"/>
      <c r="AI194" s="164"/>
      <c r="AJ194" s="171" t="str">
        <f>AJ193</f>
        <v>50519000</v>
      </c>
      <c r="AK194" s="172"/>
      <c r="AL194" s="171" t="s">
        <v>229</v>
      </c>
      <c r="AM194" s="172"/>
      <c r="AN194" s="97" t="s">
        <v>279</v>
      </c>
      <c r="AO194" s="98"/>
      <c r="AP194" s="163" t="s">
        <v>76</v>
      </c>
      <c r="AQ194" s="164"/>
      <c r="AR194" s="162"/>
      <c r="AS194" s="162"/>
      <c r="AT194" s="162"/>
      <c r="AU194" s="162"/>
      <c r="AV194" s="162"/>
      <c r="AW194" s="152"/>
      <c r="AX194" s="152"/>
      <c r="AY194" s="152"/>
      <c r="AZ194" s="152"/>
      <c r="BA194" s="152"/>
      <c r="BB194" s="152"/>
      <c r="BC194" s="152"/>
      <c r="BD194" s="152"/>
      <c r="BE194" s="152"/>
      <c r="BF194" s="152"/>
      <c r="BG194" s="152"/>
      <c r="BH194" s="152"/>
      <c r="BI194" s="152"/>
      <c r="BJ194" s="152"/>
      <c r="BK194" s="152"/>
      <c r="BL194" s="152"/>
      <c r="BM194" s="152"/>
      <c r="BN194" s="152"/>
      <c r="BO194" s="152"/>
      <c r="BP194" s="152"/>
      <c r="BQ194" s="152"/>
      <c r="BR194" s="153" t="s">
        <v>32</v>
      </c>
      <c r="BS194" s="153"/>
      <c r="BT194" s="153"/>
      <c r="BU194" s="153"/>
      <c r="BV194" s="153"/>
      <c r="BW194" s="153"/>
      <c r="BX194" s="154"/>
      <c r="BY194" s="76"/>
    </row>
    <row r="195" spans="1:77" s="6" customFormat="1" ht="24" customHeight="1" thickBot="1" x14ac:dyDescent="0.25">
      <c r="A195" s="173" t="s">
        <v>161</v>
      </c>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4"/>
      <c r="AF195" s="175" t="s">
        <v>69</v>
      </c>
      <c r="AG195" s="176"/>
      <c r="AH195" s="176"/>
      <c r="AI195" s="98"/>
      <c r="AJ195" s="171" t="str">
        <f>AJ194</f>
        <v>50519000</v>
      </c>
      <c r="AK195" s="172"/>
      <c r="AL195" s="171" t="str">
        <f>AL194</f>
        <v>0707</v>
      </c>
      <c r="AM195" s="172"/>
      <c r="AN195" s="97" t="s">
        <v>279</v>
      </c>
      <c r="AO195" s="98"/>
      <c r="AP195" s="97" t="s">
        <v>79</v>
      </c>
      <c r="AQ195" s="98"/>
      <c r="AR195" s="96"/>
      <c r="AS195" s="96"/>
      <c r="AT195" s="96"/>
      <c r="AU195" s="96"/>
      <c r="AV195" s="96"/>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100" t="s">
        <v>32</v>
      </c>
      <c r="BS195" s="100"/>
      <c r="BT195" s="100"/>
      <c r="BU195" s="100"/>
      <c r="BV195" s="100"/>
      <c r="BW195" s="100"/>
      <c r="BX195" s="101"/>
      <c r="BY195" s="76"/>
    </row>
    <row r="196" spans="1:77" s="48" customFormat="1" thickBot="1" x14ac:dyDescent="0.25">
      <c r="A196" s="102" t="s">
        <v>211</v>
      </c>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4"/>
      <c r="AF196" s="105" t="s">
        <v>47</v>
      </c>
      <c r="AG196" s="106"/>
      <c r="AH196" s="106"/>
      <c r="AI196" s="106"/>
      <c r="AJ196" s="107" t="s">
        <v>277</v>
      </c>
      <c r="AK196" s="108"/>
      <c r="AL196" s="107" t="s">
        <v>231</v>
      </c>
      <c r="AM196" s="109"/>
      <c r="AN196" s="110" t="s">
        <v>281</v>
      </c>
      <c r="AO196" s="111"/>
      <c r="AP196" s="109"/>
      <c r="AQ196" s="108"/>
      <c r="AR196" s="106"/>
      <c r="AS196" s="106"/>
      <c r="AT196" s="106"/>
      <c r="AU196" s="106"/>
      <c r="AV196" s="106"/>
      <c r="AW196" s="112">
        <f>AW197</f>
        <v>0</v>
      </c>
      <c r="AX196" s="112"/>
      <c r="AY196" s="112"/>
      <c r="AZ196" s="112"/>
      <c r="BA196" s="112"/>
      <c r="BB196" s="112"/>
      <c r="BC196" s="112"/>
      <c r="BD196" s="112">
        <f>BD197</f>
        <v>0</v>
      </c>
      <c r="BE196" s="112"/>
      <c r="BF196" s="112"/>
      <c r="BG196" s="112"/>
      <c r="BH196" s="112"/>
      <c r="BI196" s="112"/>
      <c r="BJ196" s="112"/>
      <c r="BK196" s="112">
        <f>BK197</f>
        <v>0</v>
      </c>
      <c r="BL196" s="112"/>
      <c r="BM196" s="112"/>
      <c r="BN196" s="112"/>
      <c r="BO196" s="112"/>
      <c r="BP196" s="112"/>
      <c r="BQ196" s="112"/>
      <c r="BR196" s="113"/>
      <c r="BS196" s="113"/>
      <c r="BT196" s="113"/>
      <c r="BU196" s="113"/>
      <c r="BV196" s="113"/>
      <c r="BW196" s="113"/>
      <c r="BX196" s="114"/>
      <c r="BY196" s="75"/>
    </row>
    <row r="197" spans="1:77" s="6" customFormat="1" ht="12" x14ac:dyDescent="0.2">
      <c r="A197" s="227" t="s">
        <v>224</v>
      </c>
      <c r="B197" s="228"/>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9"/>
      <c r="AF197" s="230" t="s">
        <v>48</v>
      </c>
      <c r="AG197" s="231"/>
      <c r="AH197" s="231"/>
      <c r="AI197" s="231"/>
      <c r="AJ197" s="122" t="s">
        <v>32</v>
      </c>
      <c r="AK197" s="123"/>
      <c r="AL197" s="122" t="s">
        <v>231</v>
      </c>
      <c r="AM197" s="123"/>
      <c r="AN197" s="122" t="str">
        <f>AN196</f>
        <v>000.82006.7032000.000</v>
      </c>
      <c r="AO197" s="182"/>
      <c r="AP197" s="122"/>
      <c r="AQ197" s="123"/>
      <c r="AR197" s="231"/>
      <c r="AS197" s="231"/>
      <c r="AT197" s="231"/>
      <c r="AU197" s="231"/>
      <c r="AV197" s="231"/>
      <c r="AW197" s="232">
        <f>AW198+AW199</f>
        <v>0</v>
      </c>
      <c r="AX197" s="232"/>
      <c r="AY197" s="232"/>
      <c r="AZ197" s="232"/>
      <c r="BA197" s="232"/>
      <c r="BB197" s="232"/>
      <c r="BC197" s="232"/>
      <c r="BD197" s="232">
        <f>BD198+BD199</f>
        <v>0</v>
      </c>
      <c r="BE197" s="232"/>
      <c r="BF197" s="232"/>
      <c r="BG197" s="232"/>
      <c r="BH197" s="232"/>
      <c r="BI197" s="232"/>
      <c r="BJ197" s="232"/>
      <c r="BK197" s="232">
        <f>BK198+BK199</f>
        <v>0</v>
      </c>
      <c r="BL197" s="232"/>
      <c r="BM197" s="232"/>
      <c r="BN197" s="232"/>
      <c r="BO197" s="232"/>
      <c r="BP197" s="232"/>
      <c r="BQ197" s="232"/>
      <c r="BR197" s="190" t="s">
        <v>32</v>
      </c>
      <c r="BS197" s="190"/>
      <c r="BT197" s="190"/>
      <c r="BU197" s="190"/>
      <c r="BV197" s="190"/>
      <c r="BW197" s="190"/>
      <c r="BX197" s="191"/>
      <c r="BY197" s="76"/>
    </row>
    <row r="198" spans="1:77" s="6" customFormat="1" ht="12" x14ac:dyDescent="0.2">
      <c r="A198" s="192" t="s">
        <v>193</v>
      </c>
      <c r="B198" s="19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3"/>
      <c r="AF198" s="161" t="s">
        <v>49</v>
      </c>
      <c r="AG198" s="162"/>
      <c r="AH198" s="162"/>
      <c r="AI198" s="162"/>
      <c r="AJ198" s="97" t="s">
        <v>277</v>
      </c>
      <c r="AK198" s="98"/>
      <c r="AL198" s="163" t="s">
        <v>231</v>
      </c>
      <c r="AM198" s="164"/>
      <c r="AN198" s="237" t="str">
        <f>AN197</f>
        <v>000.82006.7032000.000</v>
      </c>
      <c r="AO198" s="238"/>
      <c r="AP198" s="163" t="s">
        <v>76</v>
      </c>
      <c r="AQ198" s="164"/>
      <c r="AR198" s="162"/>
      <c r="AS198" s="162"/>
      <c r="AT198" s="162"/>
      <c r="AU198" s="162"/>
      <c r="AV198" s="162"/>
      <c r="AW198" s="152"/>
      <c r="AX198" s="152"/>
      <c r="AY198" s="152"/>
      <c r="AZ198" s="152"/>
      <c r="BA198" s="152"/>
      <c r="BB198" s="152"/>
      <c r="BC198" s="152"/>
      <c r="BD198" s="152"/>
      <c r="BE198" s="152"/>
      <c r="BF198" s="152"/>
      <c r="BG198" s="152"/>
      <c r="BH198" s="152"/>
      <c r="BI198" s="152"/>
      <c r="BJ198" s="152"/>
      <c r="BK198" s="152"/>
      <c r="BL198" s="152"/>
      <c r="BM198" s="152"/>
      <c r="BN198" s="152"/>
      <c r="BO198" s="152"/>
      <c r="BP198" s="152"/>
      <c r="BQ198" s="152"/>
      <c r="BR198" s="153" t="s">
        <v>32</v>
      </c>
      <c r="BS198" s="153"/>
      <c r="BT198" s="153"/>
      <c r="BU198" s="153"/>
      <c r="BV198" s="153"/>
      <c r="BW198" s="153"/>
      <c r="BX198" s="154"/>
      <c r="BY198" s="76"/>
    </row>
    <row r="199" spans="1:77" s="6" customFormat="1" ht="24" customHeight="1" thickBot="1" x14ac:dyDescent="0.25">
      <c r="A199" s="224" t="s">
        <v>161</v>
      </c>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6"/>
      <c r="AF199" s="95" t="s">
        <v>69</v>
      </c>
      <c r="AG199" s="96"/>
      <c r="AH199" s="96"/>
      <c r="AI199" s="96"/>
      <c r="AJ199" s="97" t="s">
        <v>277</v>
      </c>
      <c r="AK199" s="98"/>
      <c r="AL199" s="97" t="s">
        <v>231</v>
      </c>
      <c r="AM199" s="98"/>
      <c r="AN199" s="237" t="str">
        <f>AN198</f>
        <v>000.82006.7032000.000</v>
      </c>
      <c r="AO199" s="238"/>
      <c r="AP199" s="97" t="s">
        <v>79</v>
      </c>
      <c r="AQ199" s="98"/>
      <c r="AR199" s="96"/>
      <c r="AS199" s="96"/>
      <c r="AT199" s="96"/>
      <c r="AU199" s="96"/>
      <c r="AV199" s="96"/>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100" t="s">
        <v>32</v>
      </c>
      <c r="BS199" s="100"/>
      <c r="BT199" s="100"/>
      <c r="BU199" s="100"/>
      <c r="BV199" s="100"/>
      <c r="BW199" s="100"/>
      <c r="BX199" s="101"/>
      <c r="BY199" s="76"/>
    </row>
    <row r="200" spans="1:77" s="48" customFormat="1" thickBot="1" x14ac:dyDescent="0.25">
      <c r="A200" s="102" t="s">
        <v>211</v>
      </c>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4"/>
      <c r="AF200" s="105" t="s">
        <v>47</v>
      </c>
      <c r="AG200" s="106"/>
      <c r="AH200" s="106"/>
      <c r="AI200" s="106"/>
      <c r="AJ200" s="107" t="s">
        <v>241</v>
      </c>
      <c r="AK200" s="108"/>
      <c r="AL200" s="107" t="s">
        <v>190</v>
      </c>
      <c r="AM200" s="109"/>
      <c r="AN200" s="110" t="s">
        <v>253</v>
      </c>
      <c r="AO200" s="111"/>
      <c r="AP200" s="109"/>
      <c r="AQ200" s="108"/>
      <c r="AR200" s="106"/>
      <c r="AS200" s="106"/>
      <c r="AT200" s="106"/>
      <c r="AU200" s="106"/>
      <c r="AV200" s="106"/>
      <c r="AW200" s="112">
        <f>AW201</f>
        <v>158257</v>
      </c>
      <c r="AX200" s="112"/>
      <c r="AY200" s="112"/>
      <c r="AZ200" s="112"/>
      <c r="BA200" s="112"/>
      <c r="BB200" s="112"/>
      <c r="BC200" s="112"/>
      <c r="BD200" s="112">
        <f>BD201</f>
        <v>138435</v>
      </c>
      <c r="BE200" s="112"/>
      <c r="BF200" s="112"/>
      <c r="BG200" s="112"/>
      <c r="BH200" s="112"/>
      <c r="BI200" s="112"/>
      <c r="BJ200" s="112"/>
      <c r="BK200" s="112">
        <f>BK201</f>
        <v>131595</v>
      </c>
      <c r="BL200" s="112"/>
      <c r="BM200" s="112"/>
      <c r="BN200" s="112"/>
      <c r="BO200" s="112"/>
      <c r="BP200" s="112"/>
      <c r="BQ200" s="112"/>
      <c r="BR200" s="113"/>
      <c r="BS200" s="113"/>
      <c r="BT200" s="113"/>
      <c r="BU200" s="113"/>
      <c r="BV200" s="113"/>
      <c r="BW200" s="113"/>
      <c r="BX200" s="114"/>
      <c r="BY200" s="75"/>
    </row>
    <row r="201" spans="1:77" s="6" customFormat="1" ht="12" x14ac:dyDescent="0.2">
      <c r="A201" s="227" t="s">
        <v>224</v>
      </c>
      <c r="B201" s="228"/>
      <c r="C201" s="228"/>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9"/>
      <c r="AF201" s="230" t="s">
        <v>48</v>
      </c>
      <c r="AG201" s="231"/>
      <c r="AH201" s="231"/>
      <c r="AI201" s="231"/>
      <c r="AJ201" s="122" t="s">
        <v>32</v>
      </c>
      <c r="AK201" s="123"/>
      <c r="AL201" s="122" t="s">
        <v>190</v>
      </c>
      <c r="AM201" s="123"/>
      <c r="AN201" s="122" t="str">
        <f>AN200</f>
        <v>000.0005.7099000.000</v>
      </c>
      <c r="AO201" s="182"/>
      <c r="AP201" s="122"/>
      <c r="AQ201" s="123"/>
      <c r="AR201" s="231"/>
      <c r="AS201" s="231"/>
      <c r="AT201" s="231"/>
      <c r="AU201" s="231"/>
      <c r="AV201" s="231"/>
      <c r="AW201" s="232">
        <f>AW202+AW203</f>
        <v>158257</v>
      </c>
      <c r="AX201" s="232"/>
      <c r="AY201" s="232"/>
      <c r="AZ201" s="232"/>
      <c r="BA201" s="232"/>
      <c r="BB201" s="232"/>
      <c r="BC201" s="232"/>
      <c r="BD201" s="232">
        <f>BD202+BD203</f>
        <v>138435</v>
      </c>
      <c r="BE201" s="232"/>
      <c r="BF201" s="232"/>
      <c r="BG201" s="232"/>
      <c r="BH201" s="232"/>
      <c r="BI201" s="232"/>
      <c r="BJ201" s="232"/>
      <c r="BK201" s="232">
        <f>BK202+BK203</f>
        <v>131595</v>
      </c>
      <c r="BL201" s="232"/>
      <c r="BM201" s="232"/>
      <c r="BN201" s="232"/>
      <c r="BO201" s="232"/>
      <c r="BP201" s="232"/>
      <c r="BQ201" s="232"/>
      <c r="BR201" s="190" t="s">
        <v>32</v>
      </c>
      <c r="BS201" s="190"/>
      <c r="BT201" s="190"/>
      <c r="BU201" s="190"/>
      <c r="BV201" s="190"/>
      <c r="BW201" s="190"/>
      <c r="BX201" s="191"/>
      <c r="BY201" s="76"/>
    </row>
    <row r="202" spans="1:77" s="6" customFormat="1" ht="12" x14ac:dyDescent="0.2">
      <c r="A202" s="192" t="s">
        <v>193</v>
      </c>
      <c r="B202" s="192"/>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3"/>
      <c r="AF202" s="161" t="s">
        <v>49</v>
      </c>
      <c r="AG202" s="162"/>
      <c r="AH202" s="162"/>
      <c r="AI202" s="162"/>
      <c r="AJ202" s="97" t="s">
        <v>241</v>
      </c>
      <c r="AK202" s="98"/>
      <c r="AL202" s="163" t="s">
        <v>190</v>
      </c>
      <c r="AM202" s="164"/>
      <c r="AN202" s="237" t="str">
        <f>AN201</f>
        <v>000.0005.7099000.000</v>
      </c>
      <c r="AO202" s="238"/>
      <c r="AP202" s="163" t="s">
        <v>76</v>
      </c>
      <c r="AQ202" s="164"/>
      <c r="AR202" s="162"/>
      <c r="AS202" s="162"/>
      <c r="AT202" s="162"/>
      <c r="AU202" s="162"/>
      <c r="AV202" s="162"/>
      <c r="AW202" s="152">
        <v>121549</v>
      </c>
      <c r="AX202" s="152"/>
      <c r="AY202" s="152"/>
      <c r="AZ202" s="152"/>
      <c r="BA202" s="152"/>
      <c r="BB202" s="152"/>
      <c r="BC202" s="152"/>
      <c r="BD202" s="152">
        <v>106325</v>
      </c>
      <c r="BE202" s="152"/>
      <c r="BF202" s="152"/>
      <c r="BG202" s="152"/>
      <c r="BH202" s="152"/>
      <c r="BI202" s="152"/>
      <c r="BJ202" s="152"/>
      <c r="BK202" s="152">
        <v>101071</v>
      </c>
      <c r="BL202" s="152"/>
      <c r="BM202" s="152"/>
      <c r="BN202" s="152"/>
      <c r="BO202" s="152"/>
      <c r="BP202" s="152"/>
      <c r="BQ202" s="152"/>
      <c r="BR202" s="153" t="s">
        <v>32</v>
      </c>
      <c r="BS202" s="153"/>
      <c r="BT202" s="153"/>
      <c r="BU202" s="153"/>
      <c r="BV202" s="153"/>
      <c r="BW202" s="153"/>
      <c r="BX202" s="154"/>
      <c r="BY202" s="76"/>
    </row>
    <row r="203" spans="1:77" s="6" customFormat="1" ht="24" customHeight="1" thickBot="1" x14ac:dyDescent="0.25">
      <c r="A203" s="224" t="s">
        <v>161</v>
      </c>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6"/>
      <c r="AF203" s="95" t="s">
        <v>69</v>
      </c>
      <c r="AG203" s="96"/>
      <c r="AH203" s="96"/>
      <c r="AI203" s="96"/>
      <c r="AJ203" s="97" t="s">
        <v>241</v>
      </c>
      <c r="AK203" s="98"/>
      <c r="AL203" s="97" t="s">
        <v>190</v>
      </c>
      <c r="AM203" s="98"/>
      <c r="AN203" s="237" t="str">
        <f>AN202</f>
        <v>000.0005.7099000.000</v>
      </c>
      <c r="AO203" s="238"/>
      <c r="AP203" s="97" t="s">
        <v>79</v>
      </c>
      <c r="AQ203" s="98"/>
      <c r="AR203" s="96"/>
      <c r="AS203" s="96"/>
      <c r="AT203" s="96"/>
      <c r="AU203" s="96"/>
      <c r="AV203" s="96"/>
      <c r="AW203" s="99">
        <v>36708</v>
      </c>
      <c r="AX203" s="99"/>
      <c r="AY203" s="99"/>
      <c r="AZ203" s="99"/>
      <c r="BA203" s="99"/>
      <c r="BB203" s="99"/>
      <c r="BC203" s="99"/>
      <c r="BD203" s="99">
        <v>32110</v>
      </c>
      <c r="BE203" s="99"/>
      <c r="BF203" s="99"/>
      <c r="BG203" s="99"/>
      <c r="BH203" s="99"/>
      <c r="BI203" s="99"/>
      <c r="BJ203" s="99"/>
      <c r="BK203" s="99">
        <v>30524</v>
      </c>
      <c r="BL203" s="99"/>
      <c r="BM203" s="99"/>
      <c r="BN203" s="99"/>
      <c r="BO203" s="99"/>
      <c r="BP203" s="99"/>
      <c r="BQ203" s="99"/>
      <c r="BR203" s="100" t="s">
        <v>32</v>
      </c>
      <c r="BS203" s="100"/>
      <c r="BT203" s="100"/>
      <c r="BU203" s="100"/>
      <c r="BV203" s="100"/>
      <c r="BW203" s="100"/>
      <c r="BX203" s="101"/>
      <c r="BY203" s="76"/>
    </row>
    <row r="204" spans="1:77" s="6" customFormat="1" ht="24" customHeight="1" thickBot="1" x14ac:dyDescent="0.25">
      <c r="A204" s="102" t="s">
        <v>211</v>
      </c>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4"/>
      <c r="AF204" s="105" t="s">
        <v>47</v>
      </c>
      <c r="AG204" s="106"/>
      <c r="AH204" s="106"/>
      <c r="AI204" s="106"/>
      <c r="AJ204" s="107" t="s">
        <v>243</v>
      </c>
      <c r="AK204" s="108"/>
      <c r="AL204" s="107" t="s">
        <v>190</v>
      </c>
      <c r="AM204" s="109"/>
      <c r="AN204" s="110"/>
      <c r="AO204" s="111"/>
      <c r="AP204" s="109"/>
      <c r="AQ204" s="108"/>
      <c r="AR204" s="106"/>
      <c r="AS204" s="106"/>
      <c r="AT204" s="106"/>
      <c r="AU204" s="106"/>
      <c r="AV204" s="106"/>
      <c r="AW204" s="112">
        <f>AW205+AW207</f>
        <v>3014400</v>
      </c>
      <c r="AX204" s="112"/>
      <c r="AY204" s="112"/>
      <c r="AZ204" s="112"/>
      <c r="BA204" s="112"/>
      <c r="BB204" s="112"/>
      <c r="BC204" s="112"/>
      <c r="BD204" s="112">
        <f>BD205+BD207</f>
        <v>3014400</v>
      </c>
      <c r="BE204" s="112"/>
      <c r="BF204" s="112"/>
      <c r="BG204" s="112"/>
      <c r="BH204" s="112"/>
      <c r="BI204" s="112"/>
      <c r="BJ204" s="112"/>
      <c r="BK204" s="112">
        <f>BK205+BK207</f>
        <v>3014400</v>
      </c>
      <c r="BL204" s="112"/>
      <c r="BM204" s="112"/>
      <c r="BN204" s="112"/>
      <c r="BO204" s="112"/>
      <c r="BP204" s="112"/>
      <c r="BQ204" s="112"/>
      <c r="BR204" s="113"/>
      <c r="BS204" s="113"/>
      <c r="BT204" s="113"/>
      <c r="BU204" s="113"/>
      <c r="BV204" s="113"/>
      <c r="BW204" s="113"/>
      <c r="BX204" s="114"/>
      <c r="BY204" s="76"/>
    </row>
    <row r="205" spans="1:77" s="6" customFormat="1" ht="24" customHeight="1" x14ac:dyDescent="0.2">
      <c r="A205" s="115" t="s">
        <v>228</v>
      </c>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7"/>
      <c r="AF205" s="118" t="s">
        <v>93</v>
      </c>
      <c r="AG205" s="119"/>
      <c r="AH205" s="119"/>
      <c r="AI205" s="119"/>
      <c r="AJ205" s="120" t="s">
        <v>243</v>
      </c>
      <c r="AK205" s="121"/>
      <c r="AL205" s="120" t="s">
        <v>190</v>
      </c>
      <c r="AM205" s="121"/>
      <c r="AN205" s="122"/>
      <c r="AO205" s="123"/>
      <c r="AP205" s="120"/>
      <c r="AQ205" s="121"/>
      <c r="AR205" s="119"/>
      <c r="AS205" s="119"/>
      <c r="AT205" s="119"/>
      <c r="AU205" s="119"/>
      <c r="AV205" s="119"/>
      <c r="AW205" s="124">
        <f>AW206</f>
        <v>2971560</v>
      </c>
      <c r="AX205" s="124"/>
      <c r="AY205" s="124"/>
      <c r="AZ205" s="124"/>
      <c r="BA205" s="124"/>
      <c r="BB205" s="124"/>
      <c r="BC205" s="124"/>
      <c r="BD205" s="124">
        <f>BD206</f>
        <v>2971560</v>
      </c>
      <c r="BE205" s="124"/>
      <c r="BF205" s="124"/>
      <c r="BG205" s="124"/>
      <c r="BH205" s="124"/>
      <c r="BI205" s="124"/>
      <c r="BJ205" s="124"/>
      <c r="BK205" s="124">
        <f>BK206</f>
        <v>2971560</v>
      </c>
      <c r="BL205" s="124"/>
      <c r="BM205" s="124"/>
      <c r="BN205" s="124"/>
      <c r="BO205" s="124"/>
      <c r="BP205" s="124"/>
      <c r="BQ205" s="124"/>
      <c r="BR205" s="125" t="s">
        <v>32</v>
      </c>
      <c r="BS205" s="125"/>
      <c r="BT205" s="125"/>
      <c r="BU205" s="125"/>
      <c r="BV205" s="125"/>
      <c r="BW205" s="125"/>
      <c r="BX205" s="126"/>
      <c r="BY205" s="76"/>
    </row>
    <row r="206" spans="1:77" s="6" customFormat="1" ht="24" customHeight="1" x14ac:dyDescent="0.2">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30"/>
      <c r="AF206" s="131" t="s">
        <v>217</v>
      </c>
      <c r="AG206" s="132"/>
      <c r="AH206" s="132"/>
      <c r="AI206" s="85"/>
      <c r="AJ206" s="84" t="s">
        <v>243</v>
      </c>
      <c r="AK206" s="85"/>
      <c r="AL206" s="84" t="s">
        <v>190</v>
      </c>
      <c r="AM206" s="85"/>
      <c r="AN206" s="84" t="s">
        <v>263</v>
      </c>
      <c r="AO206" s="85"/>
      <c r="AP206" s="84" t="s">
        <v>95</v>
      </c>
      <c r="AQ206" s="85"/>
      <c r="AR206" s="84"/>
      <c r="AS206" s="132"/>
      <c r="AT206" s="132"/>
      <c r="AU206" s="132"/>
      <c r="AV206" s="85"/>
      <c r="AW206" s="146">
        <v>2971560</v>
      </c>
      <c r="AX206" s="147"/>
      <c r="AY206" s="147"/>
      <c r="AZ206" s="147"/>
      <c r="BA206" s="147"/>
      <c r="BB206" s="147"/>
      <c r="BC206" s="148"/>
      <c r="BD206" s="146">
        <v>2971560</v>
      </c>
      <c r="BE206" s="147"/>
      <c r="BF206" s="147"/>
      <c r="BG206" s="147"/>
      <c r="BH206" s="147"/>
      <c r="BI206" s="147"/>
      <c r="BJ206" s="148"/>
      <c r="BK206" s="146">
        <v>2971560</v>
      </c>
      <c r="BL206" s="147"/>
      <c r="BM206" s="147"/>
      <c r="BN206" s="147"/>
      <c r="BO206" s="147"/>
      <c r="BP206" s="147"/>
      <c r="BQ206" s="148"/>
      <c r="BR206" s="149" t="s">
        <v>32</v>
      </c>
      <c r="BS206" s="150"/>
      <c r="BT206" s="150"/>
      <c r="BU206" s="150"/>
      <c r="BV206" s="150"/>
      <c r="BW206" s="150"/>
      <c r="BX206" s="151"/>
      <c r="BY206" s="76"/>
    </row>
    <row r="207" spans="1:77" s="6" customFormat="1" ht="24" customHeight="1" x14ac:dyDescent="0.2">
      <c r="A207" s="222" t="s">
        <v>224</v>
      </c>
      <c r="B207" s="222"/>
      <c r="C207" s="222"/>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123" t="s">
        <v>48</v>
      </c>
      <c r="AG207" s="231"/>
      <c r="AH207" s="231"/>
      <c r="AI207" s="231"/>
      <c r="AJ207" s="122" t="s">
        <v>32</v>
      </c>
      <c r="AK207" s="123"/>
      <c r="AL207" s="122" t="s">
        <v>190</v>
      </c>
      <c r="AM207" s="123"/>
      <c r="AN207" s="122" t="s">
        <v>263</v>
      </c>
      <c r="AO207" s="182"/>
      <c r="AP207" s="122"/>
      <c r="AQ207" s="123"/>
      <c r="AR207" s="231"/>
      <c r="AS207" s="231"/>
      <c r="AT207" s="231"/>
      <c r="AU207" s="231"/>
      <c r="AV207" s="231"/>
      <c r="AW207" s="232">
        <f>AW208+AW209</f>
        <v>42840</v>
      </c>
      <c r="AX207" s="232"/>
      <c r="AY207" s="232"/>
      <c r="AZ207" s="232"/>
      <c r="BA207" s="232"/>
      <c r="BB207" s="232"/>
      <c r="BC207" s="232"/>
      <c r="BD207" s="232">
        <f>BD208+BD209</f>
        <v>42840</v>
      </c>
      <c r="BE207" s="232"/>
      <c r="BF207" s="232"/>
      <c r="BG207" s="232"/>
      <c r="BH207" s="232"/>
      <c r="BI207" s="232"/>
      <c r="BJ207" s="232"/>
      <c r="BK207" s="232">
        <f>BK208+BK209</f>
        <v>42840</v>
      </c>
      <c r="BL207" s="232"/>
      <c r="BM207" s="232"/>
      <c r="BN207" s="232"/>
      <c r="BO207" s="232"/>
      <c r="BP207" s="232"/>
      <c r="BQ207" s="232"/>
      <c r="BR207" s="190" t="s">
        <v>32</v>
      </c>
      <c r="BS207" s="190"/>
      <c r="BT207" s="190"/>
      <c r="BU207" s="190"/>
      <c r="BV207" s="190"/>
      <c r="BW207" s="190"/>
      <c r="BX207" s="191"/>
      <c r="BY207" s="76"/>
    </row>
    <row r="208" spans="1:77" s="6" customFormat="1" ht="24" customHeight="1" x14ac:dyDescent="0.2">
      <c r="A208" s="192" t="s">
        <v>193</v>
      </c>
      <c r="B208" s="192"/>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3"/>
      <c r="AF208" s="161" t="s">
        <v>49</v>
      </c>
      <c r="AG208" s="162"/>
      <c r="AH208" s="162"/>
      <c r="AI208" s="162"/>
      <c r="AJ208" s="97" t="s">
        <v>243</v>
      </c>
      <c r="AK208" s="98"/>
      <c r="AL208" s="163" t="s">
        <v>190</v>
      </c>
      <c r="AM208" s="164"/>
      <c r="AN208" s="237" t="str">
        <f>AN207</f>
        <v>000.0005.L304000.000</v>
      </c>
      <c r="AO208" s="238"/>
      <c r="AP208" s="163" t="s">
        <v>76</v>
      </c>
      <c r="AQ208" s="164"/>
      <c r="AR208" s="162"/>
      <c r="AS208" s="162"/>
      <c r="AT208" s="162"/>
      <c r="AU208" s="162"/>
      <c r="AV208" s="162"/>
      <c r="AW208" s="152">
        <v>32903</v>
      </c>
      <c r="AX208" s="152"/>
      <c r="AY208" s="152"/>
      <c r="AZ208" s="152"/>
      <c r="BA208" s="152"/>
      <c r="BB208" s="152"/>
      <c r="BC208" s="152"/>
      <c r="BD208" s="152">
        <v>32903</v>
      </c>
      <c r="BE208" s="152"/>
      <c r="BF208" s="152"/>
      <c r="BG208" s="152"/>
      <c r="BH208" s="152"/>
      <c r="BI208" s="152"/>
      <c r="BJ208" s="152"/>
      <c r="BK208" s="152">
        <v>32903</v>
      </c>
      <c r="BL208" s="152"/>
      <c r="BM208" s="152"/>
      <c r="BN208" s="152"/>
      <c r="BO208" s="152"/>
      <c r="BP208" s="152"/>
      <c r="BQ208" s="152"/>
      <c r="BR208" s="153" t="s">
        <v>32</v>
      </c>
      <c r="BS208" s="153"/>
      <c r="BT208" s="153"/>
      <c r="BU208" s="153"/>
      <c r="BV208" s="153"/>
      <c r="BW208" s="153"/>
      <c r="BX208" s="154"/>
      <c r="BY208" s="76"/>
    </row>
    <row r="209" spans="1:77" s="6" customFormat="1" ht="24" customHeight="1" thickBot="1" x14ac:dyDescent="0.25">
      <c r="A209" s="224" t="s">
        <v>161</v>
      </c>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6"/>
      <c r="AF209" s="95" t="s">
        <v>69</v>
      </c>
      <c r="AG209" s="96"/>
      <c r="AH209" s="96"/>
      <c r="AI209" s="96"/>
      <c r="AJ209" s="97" t="s">
        <v>248</v>
      </c>
      <c r="AK209" s="98"/>
      <c r="AL209" s="97" t="s">
        <v>190</v>
      </c>
      <c r="AM209" s="98"/>
      <c r="AN209" s="237" t="str">
        <f>AN208</f>
        <v>000.0005.L304000.000</v>
      </c>
      <c r="AO209" s="238"/>
      <c r="AP209" s="97" t="s">
        <v>79</v>
      </c>
      <c r="AQ209" s="98"/>
      <c r="AR209" s="96"/>
      <c r="AS209" s="96"/>
      <c r="AT209" s="96"/>
      <c r="AU209" s="96"/>
      <c r="AV209" s="96"/>
      <c r="AW209" s="99">
        <v>9937</v>
      </c>
      <c r="AX209" s="99"/>
      <c r="AY209" s="99"/>
      <c r="AZ209" s="99"/>
      <c r="BA209" s="99"/>
      <c r="BB209" s="99"/>
      <c r="BC209" s="99"/>
      <c r="BD209" s="99">
        <v>9937</v>
      </c>
      <c r="BE209" s="99"/>
      <c r="BF209" s="99"/>
      <c r="BG209" s="99"/>
      <c r="BH209" s="99"/>
      <c r="BI209" s="99"/>
      <c r="BJ209" s="99"/>
      <c r="BK209" s="99">
        <v>9937</v>
      </c>
      <c r="BL209" s="99"/>
      <c r="BM209" s="99"/>
      <c r="BN209" s="99"/>
      <c r="BO209" s="99"/>
      <c r="BP209" s="99"/>
      <c r="BQ209" s="99"/>
      <c r="BR209" s="100" t="s">
        <v>32</v>
      </c>
      <c r="BS209" s="100"/>
      <c r="BT209" s="100"/>
      <c r="BU209" s="100"/>
      <c r="BV209" s="100"/>
      <c r="BW209" s="100"/>
      <c r="BX209" s="101"/>
      <c r="BY209" s="76"/>
    </row>
    <row r="210" spans="1:77" s="6" customFormat="1" ht="24" customHeight="1" thickBot="1" x14ac:dyDescent="0.25">
      <c r="A210" s="102" t="s">
        <v>211</v>
      </c>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4"/>
      <c r="AF210" s="105" t="s">
        <v>47</v>
      </c>
      <c r="AG210" s="106"/>
      <c r="AH210" s="106"/>
      <c r="AI210" s="106"/>
      <c r="AJ210" s="107" t="s">
        <v>261</v>
      </c>
      <c r="AK210" s="108"/>
      <c r="AL210" s="107" t="s">
        <v>190</v>
      </c>
      <c r="AM210" s="109"/>
      <c r="AN210" s="110" t="s">
        <v>265</v>
      </c>
      <c r="AO210" s="111"/>
      <c r="AP210" s="109"/>
      <c r="AQ210" s="108"/>
      <c r="AR210" s="106"/>
      <c r="AS210" s="106"/>
      <c r="AT210" s="106"/>
      <c r="AU210" s="106"/>
      <c r="AV210" s="106"/>
      <c r="AW210" s="112">
        <f>AW211</f>
        <v>5260080</v>
      </c>
      <c r="AX210" s="112"/>
      <c r="AY210" s="112"/>
      <c r="AZ210" s="112"/>
      <c r="BA210" s="112"/>
      <c r="BB210" s="112"/>
      <c r="BC210" s="112"/>
      <c r="BD210" s="112">
        <f>BD211</f>
        <v>0</v>
      </c>
      <c r="BE210" s="112"/>
      <c r="BF210" s="112"/>
      <c r="BG210" s="112"/>
      <c r="BH210" s="112"/>
      <c r="BI210" s="112"/>
      <c r="BJ210" s="112"/>
      <c r="BK210" s="112">
        <f>BK211</f>
        <v>0</v>
      </c>
      <c r="BL210" s="112"/>
      <c r="BM210" s="112"/>
      <c r="BN210" s="112"/>
      <c r="BO210" s="112"/>
      <c r="BP210" s="112"/>
      <c r="BQ210" s="112"/>
      <c r="BR210" s="113"/>
      <c r="BS210" s="113"/>
      <c r="BT210" s="113"/>
      <c r="BU210" s="113"/>
      <c r="BV210" s="113"/>
      <c r="BW210" s="113"/>
      <c r="BX210" s="114"/>
      <c r="BY210" s="76"/>
    </row>
    <row r="211" spans="1:77" s="6" customFormat="1" ht="24" customHeight="1" x14ac:dyDescent="0.2">
      <c r="A211" s="227" t="s">
        <v>224</v>
      </c>
      <c r="B211" s="228"/>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9"/>
      <c r="AF211" s="230" t="s">
        <v>48</v>
      </c>
      <c r="AG211" s="231"/>
      <c r="AH211" s="231"/>
      <c r="AI211" s="231"/>
      <c r="AJ211" s="122" t="s">
        <v>32</v>
      </c>
      <c r="AK211" s="123"/>
      <c r="AL211" s="122" t="s">
        <v>190</v>
      </c>
      <c r="AM211" s="123"/>
      <c r="AN211" s="122" t="str">
        <f>AN210</f>
        <v>000.0005.5303000.000</v>
      </c>
      <c r="AO211" s="182"/>
      <c r="AP211" s="122"/>
      <c r="AQ211" s="123"/>
      <c r="AR211" s="231"/>
      <c r="AS211" s="231"/>
      <c r="AT211" s="231"/>
      <c r="AU211" s="231"/>
      <c r="AV211" s="231"/>
      <c r="AW211" s="232">
        <f>AW212+AW213</f>
        <v>5260080</v>
      </c>
      <c r="AX211" s="232"/>
      <c r="AY211" s="232"/>
      <c r="AZ211" s="232"/>
      <c r="BA211" s="232"/>
      <c r="BB211" s="232"/>
      <c r="BC211" s="232"/>
      <c r="BD211" s="232">
        <f>BD212+BD213</f>
        <v>0</v>
      </c>
      <c r="BE211" s="232"/>
      <c r="BF211" s="232"/>
      <c r="BG211" s="232"/>
      <c r="BH211" s="232"/>
      <c r="BI211" s="232"/>
      <c r="BJ211" s="232"/>
      <c r="BK211" s="232">
        <f>BK212+BK213</f>
        <v>0</v>
      </c>
      <c r="BL211" s="232"/>
      <c r="BM211" s="232"/>
      <c r="BN211" s="232"/>
      <c r="BO211" s="232"/>
      <c r="BP211" s="232"/>
      <c r="BQ211" s="232"/>
      <c r="BR211" s="190" t="s">
        <v>32</v>
      </c>
      <c r="BS211" s="190"/>
      <c r="BT211" s="190"/>
      <c r="BU211" s="190"/>
      <c r="BV211" s="190"/>
      <c r="BW211" s="190"/>
      <c r="BX211" s="191"/>
      <c r="BY211" s="76"/>
    </row>
    <row r="212" spans="1:77" s="6" customFormat="1" ht="24" customHeight="1" x14ac:dyDescent="0.2">
      <c r="A212" s="192" t="s">
        <v>193</v>
      </c>
      <c r="B212" s="19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3"/>
      <c r="AF212" s="161" t="s">
        <v>49</v>
      </c>
      <c r="AG212" s="162"/>
      <c r="AH212" s="162"/>
      <c r="AI212" s="162"/>
      <c r="AJ212" s="97" t="s">
        <v>261</v>
      </c>
      <c r="AK212" s="98"/>
      <c r="AL212" s="163" t="s">
        <v>190</v>
      </c>
      <c r="AM212" s="164"/>
      <c r="AN212" s="237" t="str">
        <f>AN211</f>
        <v>000.0005.5303000.000</v>
      </c>
      <c r="AO212" s="238"/>
      <c r="AP212" s="163" t="s">
        <v>76</v>
      </c>
      <c r="AQ212" s="164"/>
      <c r="AR212" s="162"/>
      <c r="AS212" s="162"/>
      <c r="AT212" s="162"/>
      <c r="AU212" s="162"/>
      <c r="AV212" s="162"/>
      <c r="AW212" s="152">
        <v>4040000</v>
      </c>
      <c r="AX212" s="152"/>
      <c r="AY212" s="152"/>
      <c r="AZ212" s="152"/>
      <c r="BA212" s="152"/>
      <c r="BB212" s="152"/>
      <c r="BC212" s="152"/>
      <c r="BD212" s="152"/>
      <c r="BE212" s="152"/>
      <c r="BF212" s="152"/>
      <c r="BG212" s="152"/>
      <c r="BH212" s="152"/>
      <c r="BI212" s="152"/>
      <c r="BJ212" s="152"/>
      <c r="BK212" s="152"/>
      <c r="BL212" s="152"/>
      <c r="BM212" s="152"/>
      <c r="BN212" s="152"/>
      <c r="BO212" s="152"/>
      <c r="BP212" s="152"/>
      <c r="BQ212" s="152"/>
      <c r="BR212" s="153" t="s">
        <v>32</v>
      </c>
      <c r="BS212" s="153"/>
      <c r="BT212" s="153"/>
      <c r="BU212" s="153"/>
      <c r="BV212" s="153"/>
      <c r="BW212" s="153"/>
      <c r="BX212" s="154"/>
      <c r="BY212" s="76"/>
    </row>
    <row r="213" spans="1:77" s="6" customFormat="1" ht="24" customHeight="1" thickBot="1" x14ac:dyDescent="0.25">
      <c r="A213" s="224" t="s">
        <v>161</v>
      </c>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6"/>
      <c r="AF213" s="95" t="s">
        <v>69</v>
      </c>
      <c r="AG213" s="96"/>
      <c r="AH213" s="96"/>
      <c r="AI213" s="96"/>
      <c r="AJ213" s="97" t="s">
        <v>261</v>
      </c>
      <c r="AK213" s="98"/>
      <c r="AL213" s="97" t="s">
        <v>190</v>
      </c>
      <c r="AM213" s="98"/>
      <c r="AN213" s="237" t="str">
        <f>AN212</f>
        <v>000.0005.5303000.000</v>
      </c>
      <c r="AO213" s="238"/>
      <c r="AP213" s="97" t="s">
        <v>79</v>
      </c>
      <c r="AQ213" s="98"/>
      <c r="AR213" s="96"/>
      <c r="AS213" s="96"/>
      <c r="AT213" s="96"/>
      <c r="AU213" s="96"/>
      <c r="AV213" s="96"/>
      <c r="AW213" s="99">
        <v>1220080</v>
      </c>
      <c r="AX213" s="99"/>
      <c r="AY213" s="99"/>
      <c r="AZ213" s="99"/>
      <c r="BA213" s="99"/>
      <c r="BB213" s="99"/>
      <c r="BC213" s="99"/>
      <c r="BD213" s="99"/>
      <c r="BE213" s="99"/>
      <c r="BF213" s="99"/>
      <c r="BG213" s="99"/>
      <c r="BH213" s="99"/>
      <c r="BI213" s="99"/>
      <c r="BJ213" s="99"/>
      <c r="BK213" s="99"/>
      <c r="BL213" s="99"/>
      <c r="BM213" s="99"/>
      <c r="BN213" s="99"/>
      <c r="BO213" s="99"/>
      <c r="BP213" s="99"/>
      <c r="BQ213" s="99"/>
      <c r="BR213" s="100" t="s">
        <v>32</v>
      </c>
      <c r="BS213" s="100"/>
      <c r="BT213" s="100"/>
      <c r="BU213" s="100"/>
      <c r="BV213" s="100"/>
      <c r="BW213" s="100"/>
      <c r="BX213" s="101"/>
      <c r="BY213" s="76"/>
    </row>
    <row r="214" spans="1:77" s="48" customFormat="1" ht="14.25" customHeight="1" thickBot="1" x14ac:dyDescent="0.25">
      <c r="A214" s="102" t="s">
        <v>211</v>
      </c>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4"/>
      <c r="AF214" s="105" t="s">
        <v>47</v>
      </c>
      <c r="AG214" s="106"/>
      <c r="AH214" s="106"/>
      <c r="AI214" s="106"/>
      <c r="AJ214" s="107"/>
      <c r="AK214" s="108"/>
      <c r="AL214" s="107" t="s">
        <v>190</v>
      </c>
      <c r="AM214" s="109"/>
      <c r="AN214" s="144">
        <f>AN216</f>
        <v>0</v>
      </c>
      <c r="AO214" s="145"/>
      <c r="AP214" s="109"/>
      <c r="AQ214" s="108"/>
      <c r="AR214" s="106"/>
      <c r="AS214" s="106"/>
      <c r="AT214" s="106"/>
      <c r="AU214" s="106"/>
      <c r="AV214" s="106"/>
      <c r="AW214" s="112">
        <f>AW215</f>
        <v>0</v>
      </c>
      <c r="AX214" s="112"/>
      <c r="AY214" s="112"/>
      <c r="AZ214" s="112"/>
      <c r="BA214" s="112"/>
      <c r="BB214" s="112"/>
      <c r="BC214" s="112"/>
      <c r="BD214" s="112">
        <f>BD215</f>
        <v>0</v>
      </c>
      <c r="BE214" s="112"/>
      <c r="BF214" s="112"/>
      <c r="BG214" s="112"/>
      <c r="BH214" s="112"/>
      <c r="BI214" s="112"/>
      <c r="BJ214" s="112"/>
      <c r="BK214" s="112">
        <f>BK215</f>
        <v>0</v>
      </c>
      <c r="BL214" s="112"/>
      <c r="BM214" s="112"/>
      <c r="BN214" s="112"/>
      <c r="BO214" s="112"/>
      <c r="BP214" s="112"/>
      <c r="BQ214" s="112"/>
      <c r="BR214" s="113"/>
      <c r="BS214" s="113"/>
      <c r="BT214" s="113"/>
      <c r="BU214" s="113"/>
      <c r="BV214" s="113"/>
      <c r="BW214" s="113"/>
      <c r="BX214" s="114"/>
      <c r="BY214" s="75"/>
    </row>
    <row r="215" spans="1:77" s="6" customFormat="1" ht="12" x14ac:dyDescent="0.2">
      <c r="A215" s="115" t="s">
        <v>228</v>
      </c>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7"/>
      <c r="AF215" s="118" t="s">
        <v>93</v>
      </c>
      <c r="AG215" s="119"/>
      <c r="AH215" s="119"/>
      <c r="AI215" s="119"/>
      <c r="AJ215" s="120"/>
      <c r="AK215" s="121"/>
      <c r="AL215" s="120" t="s">
        <v>190</v>
      </c>
      <c r="AM215" s="121"/>
      <c r="AN215" s="127">
        <f>AN216</f>
        <v>0</v>
      </c>
      <c r="AO215" s="128"/>
      <c r="AP215" s="120"/>
      <c r="AQ215" s="121"/>
      <c r="AR215" s="119"/>
      <c r="AS215" s="119"/>
      <c r="AT215" s="119"/>
      <c r="AU215" s="119"/>
      <c r="AV215" s="119"/>
      <c r="AW215" s="124">
        <f>AW216</f>
        <v>0</v>
      </c>
      <c r="AX215" s="124"/>
      <c r="AY215" s="124"/>
      <c r="AZ215" s="124"/>
      <c r="BA215" s="124"/>
      <c r="BB215" s="124"/>
      <c r="BC215" s="124"/>
      <c r="BD215" s="124">
        <f>BD216</f>
        <v>0</v>
      </c>
      <c r="BE215" s="124"/>
      <c r="BF215" s="124"/>
      <c r="BG215" s="124"/>
      <c r="BH215" s="124"/>
      <c r="BI215" s="124"/>
      <c r="BJ215" s="124"/>
      <c r="BK215" s="124">
        <f>BK216</f>
        <v>0</v>
      </c>
      <c r="BL215" s="124"/>
      <c r="BM215" s="124"/>
      <c r="BN215" s="124"/>
      <c r="BO215" s="124"/>
      <c r="BP215" s="124"/>
      <c r="BQ215" s="124"/>
      <c r="BR215" s="125" t="s">
        <v>32</v>
      </c>
      <c r="BS215" s="125"/>
      <c r="BT215" s="125"/>
      <c r="BU215" s="125"/>
      <c r="BV215" s="125"/>
      <c r="BW215" s="125"/>
      <c r="BX215" s="126"/>
      <c r="BY215" s="76"/>
    </row>
    <row r="216" spans="1:77" s="6" customFormat="1" thickBot="1" x14ac:dyDescent="0.25">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30"/>
      <c r="AF216" s="131" t="s">
        <v>217</v>
      </c>
      <c r="AG216" s="132"/>
      <c r="AH216" s="132"/>
      <c r="AI216" s="85"/>
      <c r="AJ216" s="133"/>
      <c r="AK216" s="134"/>
      <c r="AL216" s="133" t="s">
        <v>190</v>
      </c>
      <c r="AM216" s="134"/>
      <c r="AN216" s="135">
        <f>AN71</f>
        <v>0</v>
      </c>
      <c r="AO216" s="136"/>
      <c r="AP216" s="133" t="s">
        <v>95</v>
      </c>
      <c r="AQ216" s="134"/>
      <c r="AR216" s="133"/>
      <c r="AS216" s="137"/>
      <c r="AT216" s="137"/>
      <c r="AU216" s="137"/>
      <c r="AV216" s="134"/>
      <c r="AW216" s="138"/>
      <c r="AX216" s="139"/>
      <c r="AY216" s="139"/>
      <c r="AZ216" s="139"/>
      <c r="BA216" s="139"/>
      <c r="BB216" s="139"/>
      <c r="BC216" s="140"/>
      <c r="BD216" s="138">
        <v>0</v>
      </c>
      <c r="BE216" s="139"/>
      <c r="BF216" s="139"/>
      <c r="BG216" s="139"/>
      <c r="BH216" s="139"/>
      <c r="BI216" s="139"/>
      <c r="BJ216" s="140"/>
      <c r="BK216" s="138">
        <v>0</v>
      </c>
      <c r="BL216" s="139"/>
      <c r="BM216" s="139"/>
      <c r="BN216" s="139"/>
      <c r="BO216" s="139"/>
      <c r="BP216" s="139"/>
      <c r="BQ216" s="140"/>
      <c r="BR216" s="141" t="s">
        <v>32</v>
      </c>
      <c r="BS216" s="142"/>
      <c r="BT216" s="142"/>
      <c r="BU216" s="142"/>
      <c r="BV216" s="142"/>
      <c r="BW216" s="142"/>
      <c r="BX216" s="143"/>
      <c r="BY216" s="76"/>
    </row>
    <row r="217" spans="1:77" s="48" customFormat="1" ht="14.25" customHeight="1" thickBot="1" x14ac:dyDescent="0.25">
      <c r="A217" s="102" t="s">
        <v>211</v>
      </c>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4"/>
      <c r="AF217" s="105" t="s">
        <v>47</v>
      </c>
      <c r="AG217" s="106"/>
      <c r="AH217" s="106"/>
      <c r="AI217" s="106"/>
      <c r="AJ217" s="107" t="s">
        <v>274</v>
      </c>
      <c r="AK217" s="108"/>
      <c r="AL217" s="107" t="s">
        <v>190</v>
      </c>
      <c r="AM217" s="109"/>
      <c r="AN217" s="144" t="s">
        <v>253</v>
      </c>
      <c r="AO217" s="145"/>
      <c r="AP217" s="109"/>
      <c r="AQ217" s="108"/>
      <c r="AR217" s="106"/>
      <c r="AS217" s="106"/>
      <c r="AT217" s="106"/>
      <c r="AU217" s="106"/>
      <c r="AV217" s="106"/>
      <c r="AW217" s="112">
        <f>AW218</f>
        <v>813625</v>
      </c>
      <c r="AX217" s="112"/>
      <c r="AY217" s="112"/>
      <c r="AZ217" s="112"/>
      <c r="BA217" s="112"/>
      <c r="BB217" s="112"/>
      <c r="BC217" s="112"/>
      <c r="BD217" s="112">
        <f>BD218</f>
        <v>0</v>
      </c>
      <c r="BE217" s="112"/>
      <c r="BF217" s="112"/>
      <c r="BG217" s="112"/>
      <c r="BH217" s="112"/>
      <c r="BI217" s="112"/>
      <c r="BJ217" s="112"/>
      <c r="BK217" s="112">
        <f>BK218</f>
        <v>0</v>
      </c>
      <c r="BL217" s="112"/>
      <c r="BM217" s="112"/>
      <c r="BN217" s="112"/>
      <c r="BO217" s="112"/>
      <c r="BP217" s="112"/>
      <c r="BQ217" s="112"/>
      <c r="BR217" s="113"/>
      <c r="BS217" s="113"/>
      <c r="BT217" s="113"/>
      <c r="BU217" s="113"/>
      <c r="BV217" s="113"/>
      <c r="BW217" s="113"/>
      <c r="BX217" s="114"/>
      <c r="BY217" s="75"/>
    </row>
    <row r="218" spans="1:77" s="6" customFormat="1" ht="12" x14ac:dyDescent="0.2">
      <c r="A218" s="115" t="s">
        <v>228</v>
      </c>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7"/>
      <c r="AF218" s="118" t="s">
        <v>93</v>
      </c>
      <c r="AG218" s="119"/>
      <c r="AH218" s="119"/>
      <c r="AI218" s="119"/>
      <c r="AJ218" s="120" t="s">
        <v>274</v>
      </c>
      <c r="AK218" s="121"/>
      <c r="AL218" s="120" t="s">
        <v>190</v>
      </c>
      <c r="AM218" s="121"/>
      <c r="AN218" s="127" t="str">
        <f>AN217</f>
        <v>000.0005.7099000.000</v>
      </c>
      <c r="AO218" s="128"/>
      <c r="AP218" s="120"/>
      <c r="AQ218" s="121"/>
      <c r="AR218" s="119"/>
      <c r="AS218" s="119"/>
      <c r="AT218" s="119"/>
      <c r="AU218" s="119"/>
      <c r="AV218" s="119"/>
      <c r="AW218" s="124">
        <f>AW219</f>
        <v>813625</v>
      </c>
      <c r="AX218" s="124"/>
      <c r="AY218" s="124"/>
      <c r="AZ218" s="124"/>
      <c r="BA218" s="124"/>
      <c r="BB218" s="124"/>
      <c r="BC218" s="124"/>
      <c r="BD218" s="124">
        <f>BD219</f>
        <v>0</v>
      </c>
      <c r="BE218" s="124"/>
      <c r="BF218" s="124"/>
      <c r="BG218" s="124"/>
      <c r="BH218" s="124"/>
      <c r="BI218" s="124"/>
      <c r="BJ218" s="124"/>
      <c r="BK218" s="124">
        <f>BK219</f>
        <v>0</v>
      </c>
      <c r="BL218" s="124"/>
      <c r="BM218" s="124"/>
      <c r="BN218" s="124"/>
      <c r="BO218" s="124"/>
      <c r="BP218" s="124"/>
      <c r="BQ218" s="124"/>
      <c r="BR218" s="125" t="s">
        <v>32</v>
      </c>
      <c r="BS218" s="125"/>
      <c r="BT218" s="125"/>
      <c r="BU218" s="125"/>
      <c r="BV218" s="125"/>
      <c r="BW218" s="125"/>
      <c r="BX218" s="126"/>
      <c r="BY218" s="76"/>
    </row>
    <row r="219" spans="1:77" s="6" customFormat="1" thickBot="1" x14ac:dyDescent="0.25">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30"/>
      <c r="AF219" s="131" t="s">
        <v>217</v>
      </c>
      <c r="AG219" s="132"/>
      <c r="AH219" s="132"/>
      <c r="AI219" s="85"/>
      <c r="AJ219" s="133" t="s">
        <v>274</v>
      </c>
      <c r="AK219" s="134"/>
      <c r="AL219" s="133" t="s">
        <v>190</v>
      </c>
      <c r="AM219" s="134"/>
      <c r="AN219" s="135" t="s">
        <v>282</v>
      </c>
      <c r="AO219" s="136"/>
      <c r="AP219" s="133" t="s">
        <v>95</v>
      </c>
      <c r="AQ219" s="134"/>
      <c r="AR219" s="133"/>
      <c r="AS219" s="137"/>
      <c r="AT219" s="137"/>
      <c r="AU219" s="137"/>
      <c r="AV219" s="134"/>
      <c r="AW219" s="138">
        <v>813625</v>
      </c>
      <c r="AX219" s="139"/>
      <c r="AY219" s="139"/>
      <c r="AZ219" s="139"/>
      <c r="BA219" s="139"/>
      <c r="BB219" s="139"/>
      <c r="BC219" s="140"/>
      <c r="BD219" s="138">
        <v>0</v>
      </c>
      <c r="BE219" s="139"/>
      <c r="BF219" s="139"/>
      <c r="BG219" s="139"/>
      <c r="BH219" s="139"/>
      <c r="BI219" s="139"/>
      <c r="BJ219" s="140"/>
      <c r="BK219" s="138">
        <v>0</v>
      </c>
      <c r="BL219" s="139"/>
      <c r="BM219" s="139"/>
      <c r="BN219" s="139"/>
      <c r="BO219" s="139"/>
      <c r="BP219" s="139"/>
      <c r="BQ219" s="140"/>
      <c r="BR219" s="141" t="s">
        <v>32</v>
      </c>
      <c r="BS219" s="142"/>
      <c r="BT219" s="142"/>
      <c r="BU219" s="142"/>
      <c r="BV219" s="142"/>
      <c r="BW219" s="142"/>
      <c r="BX219" s="143"/>
      <c r="BY219" s="76"/>
    </row>
    <row r="220" spans="1:77" s="48" customFormat="1" ht="14.25" customHeight="1" thickBot="1" x14ac:dyDescent="0.25">
      <c r="A220" s="102" t="s">
        <v>211</v>
      </c>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4"/>
      <c r="AF220" s="105" t="s">
        <v>47</v>
      </c>
      <c r="AG220" s="106"/>
      <c r="AH220" s="106"/>
      <c r="AI220" s="106"/>
      <c r="AJ220" s="107"/>
      <c r="AK220" s="108"/>
      <c r="AL220" s="107" t="s">
        <v>190</v>
      </c>
      <c r="AM220" s="109"/>
      <c r="AN220" s="110" t="s">
        <v>253</v>
      </c>
      <c r="AO220" s="111"/>
      <c r="AP220" s="109"/>
      <c r="AQ220" s="108"/>
      <c r="AR220" s="106"/>
      <c r="AS220" s="106"/>
      <c r="AT220" s="106"/>
      <c r="AU220" s="106"/>
      <c r="AV220" s="106"/>
      <c r="AW220" s="112">
        <f>AW221</f>
        <v>0</v>
      </c>
      <c r="AX220" s="112"/>
      <c r="AY220" s="112"/>
      <c r="AZ220" s="112"/>
      <c r="BA220" s="112"/>
      <c r="BB220" s="112"/>
      <c r="BC220" s="112"/>
      <c r="BD220" s="112">
        <f>BD221</f>
        <v>0</v>
      </c>
      <c r="BE220" s="112"/>
      <c r="BF220" s="112"/>
      <c r="BG220" s="112"/>
      <c r="BH220" s="112"/>
      <c r="BI220" s="112"/>
      <c r="BJ220" s="112"/>
      <c r="BK220" s="112">
        <f>BK221</f>
        <v>0</v>
      </c>
      <c r="BL220" s="112"/>
      <c r="BM220" s="112"/>
      <c r="BN220" s="112"/>
      <c r="BO220" s="112"/>
      <c r="BP220" s="112"/>
      <c r="BQ220" s="112"/>
      <c r="BR220" s="113"/>
      <c r="BS220" s="113"/>
      <c r="BT220" s="113"/>
      <c r="BU220" s="113"/>
      <c r="BV220" s="113"/>
      <c r="BW220" s="113"/>
      <c r="BX220" s="114"/>
      <c r="BY220" s="75"/>
    </row>
    <row r="221" spans="1:77" s="6" customFormat="1" ht="12" x14ac:dyDescent="0.2">
      <c r="A221" s="115" t="s">
        <v>192</v>
      </c>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7"/>
      <c r="AF221" s="118" t="s">
        <v>91</v>
      </c>
      <c r="AG221" s="119"/>
      <c r="AH221" s="119"/>
      <c r="AI221" s="119"/>
      <c r="AJ221" s="120"/>
      <c r="AK221" s="121"/>
      <c r="AL221" s="120" t="s">
        <v>190</v>
      </c>
      <c r="AM221" s="121"/>
      <c r="AN221" s="122" t="s">
        <v>253</v>
      </c>
      <c r="AO221" s="123"/>
      <c r="AP221" s="120"/>
      <c r="AQ221" s="121"/>
      <c r="AR221" s="119"/>
      <c r="AS221" s="119"/>
      <c r="AT221" s="119"/>
      <c r="AU221" s="119"/>
      <c r="AV221" s="119"/>
      <c r="AW221" s="124">
        <f>AW222</f>
        <v>0</v>
      </c>
      <c r="AX221" s="124"/>
      <c r="AY221" s="124"/>
      <c r="AZ221" s="124"/>
      <c r="BA221" s="124"/>
      <c r="BB221" s="124"/>
      <c r="BC221" s="124"/>
      <c r="BD221" s="124">
        <f>BD222</f>
        <v>0</v>
      </c>
      <c r="BE221" s="124"/>
      <c r="BF221" s="124"/>
      <c r="BG221" s="124"/>
      <c r="BH221" s="124"/>
      <c r="BI221" s="124"/>
      <c r="BJ221" s="124"/>
      <c r="BK221" s="124">
        <f>BK222</f>
        <v>0</v>
      </c>
      <c r="BL221" s="124"/>
      <c r="BM221" s="124"/>
      <c r="BN221" s="124"/>
      <c r="BO221" s="124"/>
      <c r="BP221" s="124"/>
      <c r="BQ221" s="124"/>
      <c r="BR221" s="125" t="s">
        <v>32</v>
      </c>
      <c r="BS221" s="125"/>
      <c r="BT221" s="125"/>
      <c r="BU221" s="125"/>
      <c r="BV221" s="125"/>
      <c r="BW221" s="125"/>
      <c r="BX221" s="126"/>
      <c r="BY221" s="76"/>
    </row>
    <row r="222" spans="1:77" s="6" customFormat="1" ht="15.75" customHeight="1" thickBot="1" x14ac:dyDescent="0.25">
      <c r="A222" s="92"/>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4"/>
      <c r="AF222" s="95" t="s">
        <v>92</v>
      </c>
      <c r="AG222" s="96"/>
      <c r="AH222" s="96"/>
      <c r="AI222" s="96"/>
      <c r="AJ222" s="97"/>
      <c r="AK222" s="98"/>
      <c r="AL222" s="97" t="s">
        <v>190</v>
      </c>
      <c r="AM222" s="98"/>
      <c r="AN222" s="97" t="s">
        <v>283</v>
      </c>
      <c r="AO222" s="98"/>
      <c r="AP222" s="97" t="s">
        <v>95</v>
      </c>
      <c r="AQ222" s="98"/>
      <c r="AR222" s="96"/>
      <c r="AS222" s="96"/>
      <c r="AT222" s="96"/>
      <c r="AU222" s="96"/>
      <c r="AV222" s="96"/>
      <c r="AW222" s="99"/>
      <c r="AX222" s="99"/>
      <c r="AY222" s="99"/>
      <c r="AZ222" s="99"/>
      <c r="BA222" s="99"/>
      <c r="BB222" s="99"/>
      <c r="BC222" s="99"/>
      <c r="BD222" s="99">
        <v>0</v>
      </c>
      <c r="BE222" s="99"/>
      <c r="BF222" s="99"/>
      <c r="BG222" s="99"/>
      <c r="BH222" s="99"/>
      <c r="BI222" s="99"/>
      <c r="BJ222" s="99"/>
      <c r="BK222" s="99">
        <v>0</v>
      </c>
      <c r="BL222" s="99"/>
      <c r="BM222" s="99"/>
      <c r="BN222" s="99"/>
      <c r="BO222" s="99"/>
      <c r="BP222" s="99"/>
      <c r="BQ222" s="99"/>
      <c r="BR222" s="100" t="s">
        <v>32</v>
      </c>
      <c r="BS222" s="100"/>
      <c r="BT222" s="100"/>
      <c r="BU222" s="100"/>
      <c r="BV222" s="100"/>
      <c r="BW222" s="100"/>
      <c r="BX222" s="101"/>
      <c r="BY222" s="76"/>
    </row>
    <row r="223" spans="1:77" s="48" customFormat="1" ht="12.75" customHeight="1" thickBot="1" x14ac:dyDescent="0.25">
      <c r="A223" s="455" t="s">
        <v>211</v>
      </c>
      <c r="B223" s="456"/>
      <c r="C223" s="456"/>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6"/>
      <c r="AD223" s="456"/>
      <c r="AE223" s="457"/>
      <c r="AF223" s="110" t="s">
        <v>47</v>
      </c>
      <c r="AG223" s="109"/>
      <c r="AH223" s="109"/>
      <c r="AI223" s="108"/>
      <c r="AJ223" s="107" t="s">
        <v>278</v>
      </c>
      <c r="AK223" s="108"/>
      <c r="AL223" s="107" t="s">
        <v>185</v>
      </c>
      <c r="AM223" s="108"/>
      <c r="AN223" s="107" t="s">
        <v>252</v>
      </c>
      <c r="AO223" s="108"/>
      <c r="AP223" s="107"/>
      <c r="AQ223" s="108"/>
      <c r="AR223" s="107"/>
      <c r="AS223" s="109"/>
      <c r="AT223" s="109"/>
      <c r="AU223" s="109"/>
      <c r="AV223" s="108"/>
      <c r="AW223" s="441">
        <f>AW224+AW227+AW229</f>
        <v>921992.66</v>
      </c>
      <c r="AX223" s="442"/>
      <c r="AY223" s="442"/>
      <c r="AZ223" s="442"/>
      <c r="BA223" s="442"/>
      <c r="BB223" s="442"/>
      <c r="BC223" s="443"/>
      <c r="BD223" s="441">
        <f>BD224+BD227+BD229</f>
        <v>807040</v>
      </c>
      <c r="BE223" s="442"/>
      <c r="BF223" s="442"/>
      <c r="BG223" s="442"/>
      <c r="BH223" s="442"/>
      <c r="BI223" s="442"/>
      <c r="BJ223" s="443"/>
      <c r="BK223" s="441">
        <f>BK224+BK227+BK229</f>
        <v>807040</v>
      </c>
      <c r="BL223" s="442"/>
      <c r="BM223" s="442"/>
      <c r="BN223" s="442"/>
      <c r="BO223" s="442"/>
      <c r="BP223" s="442"/>
      <c r="BQ223" s="443"/>
      <c r="BR223" s="444"/>
      <c r="BS223" s="445"/>
      <c r="BT223" s="445"/>
      <c r="BU223" s="445"/>
      <c r="BV223" s="445"/>
      <c r="BW223" s="445"/>
      <c r="BX223" s="446"/>
      <c r="BY223" s="75"/>
    </row>
    <row r="224" spans="1:77" s="6" customFormat="1" ht="12" customHeight="1" x14ac:dyDescent="0.2">
      <c r="A224" s="447" t="s">
        <v>224</v>
      </c>
      <c r="B224" s="447"/>
      <c r="C224" s="447"/>
      <c r="D224" s="447"/>
      <c r="E224" s="447"/>
      <c r="F224" s="447"/>
      <c r="G224" s="447"/>
      <c r="H224" s="447"/>
      <c r="I224" s="447"/>
      <c r="J224" s="447"/>
      <c r="K224" s="447"/>
      <c r="L224" s="447"/>
      <c r="M224" s="447"/>
      <c r="N224" s="447"/>
      <c r="O224" s="447"/>
      <c r="P224" s="447"/>
      <c r="Q224" s="447"/>
      <c r="R224" s="447"/>
      <c r="S224" s="447"/>
      <c r="T224" s="447"/>
      <c r="U224" s="447"/>
      <c r="V224" s="447"/>
      <c r="W224" s="447"/>
      <c r="X224" s="447"/>
      <c r="Y224" s="447"/>
      <c r="Z224" s="447"/>
      <c r="AA224" s="447"/>
      <c r="AB224" s="447"/>
      <c r="AC224" s="447"/>
      <c r="AD224" s="447"/>
      <c r="AE224" s="448"/>
      <c r="AF224" s="449" t="s">
        <v>48</v>
      </c>
      <c r="AG224" s="450"/>
      <c r="AH224" s="450"/>
      <c r="AI224" s="300"/>
      <c r="AJ224" s="299" t="str">
        <f>AJ223</f>
        <v>50300000</v>
      </c>
      <c r="AK224" s="300"/>
      <c r="AL224" s="299" t="str">
        <f>AL223</f>
        <v>0701</v>
      </c>
      <c r="AM224" s="300"/>
      <c r="AN224" s="299" t="s">
        <v>252</v>
      </c>
      <c r="AO224" s="451"/>
      <c r="AP224" s="299"/>
      <c r="AQ224" s="300"/>
      <c r="AR224" s="299"/>
      <c r="AS224" s="450"/>
      <c r="AT224" s="450"/>
      <c r="AU224" s="450"/>
      <c r="AV224" s="300"/>
      <c r="AW224" s="452">
        <f>AW225+AW226</f>
        <v>26040</v>
      </c>
      <c r="AX224" s="453"/>
      <c r="AY224" s="453"/>
      <c r="AZ224" s="453"/>
      <c r="BA224" s="453"/>
      <c r="BB224" s="453"/>
      <c r="BC224" s="454"/>
      <c r="BD224" s="452">
        <f>BD225+BD226</f>
        <v>26040</v>
      </c>
      <c r="BE224" s="453"/>
      <c r="BF224" s="453"/>
      <c r="BG224" s="453"/>
      <c r="BH224" s="453"/>
      <c r="BI224" s="453"/>
      <c r="BJ224" s="454"/>
      <c r="BK224" s="452">
        <f>BK225+BK226</f>
        <v>26040</v>
      </c>
      <c r="BL224" s="453"/>
      <c r="BM224" s="453"/>
      <c r="BN224" s="453"/>
      <c r="BO224" s="453"/>
      <c r="BP224" s="453"/>
      <c r="BQ224" s="454"/>
      <c r="BR224" s="438" t="s">
        <v>32</v>
      </c>
      <c r="BS224" s="439"/>
      <c r="BT224" s="439"/>
      <c r="BU224" s="439"/>
      <c r="BV224" s="439"/>
      <c r="BW224" s="439"/>
      <c r="BX224" s="440"/>
    </row>
    <row r="225" spans="1:76" s="6" customFormat="1" ht="12" customHeight="1" x14ac:dyDescent="0.2">
      <c r="A225" s="192" t="s">
        <v>193</v>
      </c>
      <c r="B225" s="192"/>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3"/>
      <c r="AF225" s="286" t="s">
        <v>49</v>
      </c>
      <c r="AG225" s="287"/>
      <c r="AH225" s="287"/>
      <c r="AI225" s="164"/>
      <c r="AJ225" s="97" t="str">
        <f t="shared" ref="AJ225:AJ231" si="7">AJ224</f>
        <v>50300000</v>
      </c>
      <c r="AK225" s="98"/>
      <c r="AL225" s="97" t="str">
        <f t="shared" ref="AL225:AL231" si="8">AL224</f>
        <v>0701</v>
      </c>
      <c r="AM225" s="98"/>
      <c r="AN225" s="97" t="s">
        <v>252</v>
      </c>
      <c r="AO225" s="288"/>
      <c r="AP225" s="163" t="s">
        <v>76</v>
      </c>
      <c r="AQ225" s="164"/>
      <c r="AR225" s="163"/>
      <c r="AS225" s="287"/>
      <c r="AT225" s="287"/>
      <c r="AU225" s="287"/>
      <c r="AV225" s="164"/>
      <c r="AW225" s="187">
        <v>20000</v>
      </c>
      <c r="AX225" s="188"/>
      <c r="AY225" s="188"/>
      <c r="AZ225" s="188"/>
      <c r="BA225" s="188"/>
      <c r="BB225" s="188"/>
      <c r="BC225" s="189"/>
      <c r="BD225" s="187">
        <v>20000</v>
      </c>
      <c r="BE225" s="188"/>
      <c r="BF225" s="188"/>
      <c r="BG225" s="188"/>
      <c r="BH225" s="188"/>
      <c r="BI225" s="188"/>
      <c r="BJ225" s="189"/>
      <c r="BK225" s="187">
        <v>20000</v>
      </c>
      <c r="BL225" s="188"/>
      <c r="BM225" s="188"/>
      <c r="BN225" s="188"/>
      <c r="BO225" s="188"/>
      <c r="BP225" s="188"/>
      <c r="BQ225" s="189"/>
      <c r="BR225" s="333" t="s">
        <v>32</v>
      </c>
      <c r="BS225" s="334"/>
      <c r="BT225" s="334"/>
      <c r="BU225" s="334"/>
      <c r="BV225" s="334"/>
      <c r="BW225" s="334"/>
      <c r="BX225" s="335"/>
    </row>
    <row r="226" spans="1:76" s="6" customFormat="1" ht="24" customHeight="1" x14ac:dyDescent="0.2">
      <c r="A226" s="173" t="s">
        <v>161</v>
      </c>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4"/>
      <c r="AF226" s="175" t="s">
        <v>69</v>
      </c>
      <c r="AG226" s="176"/>
      <c r="AH226" s="176"/>
      <c r="AI226" s="98"/>
      <c r="AJ226" s="97" t="str">
        <f t="shared" si="7"/>
        <v>50300000</v>
      </c>
      <c r="AK226" s="98"/>
      <c r="AL226" s="97" t="str">
        <f t="shared" si="8"/>
        <v>0701</v>
      </c>
      <c r="AM226" s="98"/>
      <c r="AN226" s="97" t="s">
        <v>252</v>
      </c>
      <c r="AO226" s="288"/>
      <c r="AP226" s="97" t="s">
        <v>79</v>
      </c>
      <c r="AQ226" s="98"/>
      <c r="AR226" s="97"/>
      <c r="AS226" s="176"/>
      <c r="AT226" s="176"/>
      <c r="AU226" s="176"/>
      <c r="AV226" s="98"/>
      <c r="AW226" s="234">
        <v>6040</v>
      </c>
      <c r="AX226" s="235"/>
      <c r="AY226" s="235"/>
      <c r="AZ226" s="235"/>
      <c r="BA226" s="235"/>
      <c r="BB226" s="235"/>
      <c r="BC226" s="236"/>
      <c r="BD226" s="234">
        <v>6040</v>
      </c>
      <c r="BE226" s="235"/>
      <c r="BF226" s="235"/>
      <c r="BG226" s="235"/>
      <c r="BH226" s="235"/>
      <c r="BI226" s="235"/>
      <c r="BJ226" s="236"/>
      <c r="BK226" s="234">
        <v>6040</v>
      </c>
      <c r="BL226" s="235"/>
      <c r="BM226" s="235"/>
      <c r="BN226" s="235"/>
      <c r="BO226" s="235"/>
      <c r="BP226" s="235"/>
      <c r="BQ226" s="236"/>
      <c r="BR226" s="178" t="s">
        <v>32</v>
      </c>
      <c r="BS226" s="179"/>
      <c r="BT226" s="179"/>
      <c r="BU226" s="179"/>
      <c r="BV226" s="179"/>
      <c r="BW226" s="179"/>
      <c r="BX226" s="180"/>
    </row>
    <row r="227" spans="1:76" s="6" customFormat="1" ht="12" x14ac:dyDescent="0.2">
      <c r="A227" s="115" t="s">
        <v>192</v>
      </c>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7"/>
      <c r="AF227" s="118" t="s">
        <v>91</v>
      </c>
      <c r="AG227" s="119"/>
      <c r="AH227" s="119"/>
      <c r="AI227" s="119"/>
      <c r="AJ227" s="122" t="str">
        <f t="shared" si="7"/>
        <v>50300000</v>
      </c>
      <c r="AK227" s="182"/>
      <c r="AL227" s="122" t="str">
        <f t="shared" si="8"/>
        <v>0701</v>
      </c>
      <c r="AM227" s="182"/>
      <c r="AN227" s="122" t="s">
        <v>252</v>
      </c>
      <c r="AO227" s="123"/>
      <c r="AP227" s="120"/>
      <c r="AQ227" s="121"/>
      <c r="AR227" s="119"/>
      <c r="AS227" s="119"/>
      <c r="AT227" s="119"/>
      <c r="AU227" s="119"/>
      <c r="AV227" s="119"/>
      <c r="AW227" s="124">
        <f>AW228</f>
        <v>100000</v>
      </c>
      <c r="AX227" s="124"/>
      <c r="AY227" s="124"/>
      <c r="AZ227" s="124"/>
      <c r="BA227" s="124"/>
      <c r="BB227" s="124"/>
      <c r="BC227" s="124"/>
      <c r="BD227" s="124">
        <f>BD228</f>
        <v>100000</v>
      </c>
      <c r="BE227" s="124"/>
      <c r="BF227" s="124"/>
      <c r="BG227" s="124"/>
      <c r="BH227" s="124"/>
      <c r="BI227" s="124"/>
      <c r="BJ227" s="124"/>
      <c r="BK227" s="124">
        <f>BK228</f>
        <v>100000</v>
      </c>
      <c r="BL227" s="124"/>
      <c r="BM227" s="124"/>
      <c r="BN227" s="124"/>
      <c r="BO227" s="124"/>
      <c r="BP227" s="124"/>
      <c r="BQ227" s="124"/>
      <c r="BR227" s="125" t="s">
        <v>32</v>
      </c>
      <c r="BS227" s="125"/>
      <c r="BT227" s="125"/>
      <c r="BU227" s="125"/>
      <c r="BV227" s="125"/>
      <c r="BW227" s="125"/>
      <c r="BX227" s="126"/>
    </row>
    <row r="228" spans="1:76" s="6" customFormat="1" ht="12" x14ac:dyDescent="0.2">
      <c r="A228" s="168"/>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70"/>
      <c r="AF228" s="95" t="s">
        <v>92</v>
      </c>
      <c r="AG228" s="96"/>
      <c r="AH228" s="96"/>
      <c r="AI228" s="96"/>
      <c r="AJ228" s="171" t="str">
        <f t="shared" si="7"/>
        <v>50300000</v>
      </c>
      <c r="AK228" s="172"/>
      <c r="AL228" s="171" t="str">
        <f t="shared" si="8"/>
        <v>0701</v>
      </c>
      <c r="AM228" s="172"/>
      <c r="AN228" s="97" t="s">
        <v>252</v>
      </c>
      <c r="AO228" s="98"/>
      <c r="AP228" s="97" t="s">
        <v>95</v>
      </c>
      <c r="AQ228" s="98"/>
      <c r="AR228" s="96"/>
      <c r="AS228" s="96"/>
      <c r="AT228" s="96"/>
      <c r="AU228" s="96"/>
      <c r="AV228" s="96"/>
      <c r="AW228" s="99">
        <v>100000</v>
      </c>
      <c r="AX228" s="99"/>
      <c r="AY228" s="99"/>
      <c r="AZ228" s="99"/>
      <c r="BA228" s="99"/>
      <c r="BB228" s="99"/>
      <c r="BC228" s="99"/>
      <c r="BD228" s="99">
        <v>100000</v>
      </c>
      <c r="BE228" s="99"/>
      <c r="BF228" s="99"/>
      <c r="BG228" s="99"/>
      <c r="BH228" s="99"/>
      <c r="BI228" s="99"/>
      <c r="BJ228" s="99"/>
      <c r="BK228" s="99">
        <v>100000</v>
      </c>
      <c r="BL228" s="99"/>
      <c r="BM228" s="99"/>
      <c r="BN228" s="99"/>
      <c r="BO228" s="99"/>
      <c r="BP228" s="99"/>
      <c r="BQ228" s="99"/>
      <c r="BR228" s="100" t="s">
        <v>32</v>
      </c>
      <c r="BS228" s="100"/>
      <c r="BT228" s="100"/>
      <c r="BU228" s="100"/>
      <c r="BV228" s="100"/>
      <c r="BW228" s="100"/>
      <c r="BX228" s="101"/>
    </row>
    <row r="229" spans="1:76" s="6" customFormat="1" ht="12" x14ac:dyDescent="0.2">
      <c r="A229" s="115" t="s">
        <v>102</v>
      </c>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7"/>
      <c r="AF229" s="118" t="s">
        <v>93</v>
      </c>
      <c r="AG229" s="119"/>
      <c r="AH229" s="119"/>
      <c r="AI229" s="119"/>
      <c r="AJ229" s="122" t="str">
        <f t="shared" si="7"/>
        <v>50300000</v>
      </c>
      <c r="AK229" s="182"/>
      <c r="AL229" s="122" t="str">
        <f t="shared" si="8"/>
        <v>0701</v>
      </c>
      <c r="AM229" s="182"/>
      <c r="AN229" s="122" t="s">
        <v>252</v>
      </c>
      <c r="AO229" s="123"/>
      <c r="AP229" s="120"/>
      <c r="AQ229" s="121"/>
      <c r="AR229" s="119"/>
      <c r="AS229" s="119"/>
      <c r="AT229" s="119"/>
      <c r="AU229" s="119"/>
      <c r="AV229" s="119"/>
      <c r="AW229" s="124">
        <f>AW230+AW231</f>
        <v>795952.66</v>
      </c>
      <c r="AX229" s="124"/>
      <c r="AY229" s="124"/>
      <c r="AZ229" s="124"/>
      <c r="BA229" s="124"/>
      <c r="BB229" s="124"/>
      <c r="BC229" s="124"/>
      <c r="BD229" s="124">
        <f>BD230+BD231</f>
        <v>681000</v>
      </c>
      <c r="BE229" s="124"/>
      <c r="BF229" s="124"/>
      <c r="BG229" s="124"/>
      <c r="BH229" s="124"/>
      <c r="BI229" s="124"/>
      <c r="BJ229" s="124"/>
      <c r="BK229" s="124">
        <f>BK230+BK231</f>
        <v>681000</v>
      </c>
      <c r="BL229" s="124"/>
      <c r="BM229" s="124"/>
      <c r="BN229" s="124"/>
      <c r="BO229" s="124"/>
      <c r="BP229" s="124"/>
      <c r="BQ229" s="124"/>
      <c r="BR229" s="125"/>
      <c r="BS229" s="125"/>
      <c r="BT229" s="125"/>
      <c r="BU229" s="125"/>
      <c r="BV229" s="125"/>
      <c r="BW229" s="125"/>
      <c r="BX229" s="126"/>
    </row>
    <row r="230" spans="1:76" s="6" customFormat="1" ht="24" customHeight="1" x14ac:dyDescent="0.2">
      <c r="A230" s="79" t="s">
        <v>198</v>
      </c>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1"/>
      <c r="AF230" s="82" t="s">
        <v>217</v>
      </c>
      <c r="AG230" s="83"/>
      <c r="AH230" s="83"/>
      <c r="AI230" s="83"/>
      <c r="AJ230" s="90" t="str">
        <f t="shared" si="7"/>
        <v>50300000</v>
      </c>
      <c r="AK230" s="91"/>
      <c r="AL230" s="90" t="str">
        <f t="shared" si="8"/>
        <v>0701</v>
      </c>
      <c r="AM230" s="91"/>
      <c r="AN230" s="90" t="s">
        <v>252</v>
      </c>
      <c r="AO230" s="285"/>
      <c r="AP230" s="84" t="s">
        <v>95</v>
      </c>
      <c r="AQ230" s="85"/>
      <c r="AR230" s="83"/>
      <c r="AS230" s="83"/>
      <c r="AT230" s="83"/>
      <c r="AU230" s="83"/>
      <c r="AV230" s="83"/>
      <c r="AW230" s="87">
        <v>358896.21</v>
      </c>
      <c r="AX230" s="87"/>
      <c r="AY230" s="87"/>
      <c r="AZ230" s="87"/>
      <c r="BA230" s="87"/>
      <c r="BB230" s="87"/>
      <c r="BC230" s="87"/>
      <c r="BD230" s="87">
        <v>350000</v>
      </c>
      <c r="BE230" s="87"/>
      <c r="BF230" s="87"/>
      <c r="BG230" s="87"/>
      <c r="BH230" s="87"/>
      <c r="BI230" s="87"/>
      <c r="BJ230" s="87"/>
      <c r="BK230" s="87">
        <v>350000</v>
      </c>
      <c r="BL230" s="87"/>
      <c r="BM230" s="87"/>
      <c r="BN230" s="87"/>
      <c r="BO230" s="87"/>
      <c r="BP230" s="87"/>
      <c r="BQ230" s="87"/>
      <c r="BR230" s="88"/>
      <c r="BS230" s="88"/>
      <c r="BT230" s="88"/>
      <c r="BU230" s="88"/>
      <c r="BV230" s="88"/>
      <c r="BW230" s="88"/>
      <c r="BX230" s="89"/>
    </row>
    <row r="231" spans="1:76" s="6" customFormat="1" thickBot="1" x14ac:dyDescent="0.25">
      <c r="A231" s="79" t="s">
        <v>199</v>
      </c>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1"/>
      <c r="AF231" s="82" t="s">
        <v>217</v>
      </c>
      <c r="AG231" s="83"/>
      <c r="AH231" s="83"/>
      <c r="AI231" s="83"/>
      <c r="AJ231" s="90" t="str">
        <f t="shared" si="7"/>
        <v>50300000</v>
      </c>
      <c r="AK231" s="91"/>
      <c r="AL231" s="90" t="str">
        <f t="shared" si="8"/>
        <v>0701</v>
      </c>
      <c r="AM231" s="91"/>
      <c r="AN231" s="90" t="s">
        <v>258</v>
      </c>
      <c r="AO231" s="285"/>
      <c r="AP231" s="84" t="s">
        <v>95</v>
      </c>
      <c r="AQ231" s="85"/>
      <c r="AR231" s="83"/>
      <c r="AS231" s="83"/>
      <c r="AT231" s="83"/>
      <c r="AU231" s="83"/>
      <c r="AV231" s="83"/>
      <c r="AW231" s="87">
        <v>437056.45</v>
      </c>
      <c r="AX231" s="87"/>
      <c r="AY231" s="87"/>
      <c r="AZ231" s="87"/>
      <c r="BA231" s="87"/>
      <c r="BB231" s="87"/>
      <c r="BC231" s="87"/>
      <c r="BD231" s="87">
        <v>331000</v>
      </c>
      <c r="BE231" s="87"/>
      <c r="BF231" s="87"/>
      <c r="BG231" s="87"/>
      <c r="BH231" s="87"/>
      <c r="BI231" s="87"/>
      <c r="BJ231" s="87"/>
      <c r="BK231" s="87">
        <v>331000</v>
      </c>
      <c r="BL231" s="87"/>
      <c r="BM231" s="87"/>
      <c r="BN231" s="87"/>
      <c r="BO231" s="87"/>
      <c r="BP231" s="87"/>
      <c r="BQ231" s="87"/>
      <c r="BR231" s="88"/>
      <c r="BS231" s="88"/>
      <c r="BT231" s="88"/>
      <c r="BU231" s="88"/>
      <c r="BV231" s="88"/>
      <c r="BW231" s="88"/>
      <c r="BX231" s="89"/>
    </row>
    <row r="232" spans="1:76" s="48" customFormat="1" thickBot="1" x14ac:dyDescent="0.25">
      <c r="A232" s="102" t="s">
        <v>211</v>
      </c>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4"/>
      <c r="AF232" s="105" t="s">
        <v>47</v>
      </c>
      <c r="AG232" s="106"/>
      <c r="AH232" s="106"/>
      <c r="AI232" s="106"/>
      <c r="AJ232" s="107" t="s">
        <v>278</v>
      </c>
      <c r="AK232" s="108"/>
      <c r="AL232" s="107" t="s">
        <v>190</v>
      </c>
      <c r="AM232" s="108"/>
      <c r="AN232" s="107" t="s">
        <v>252</v>
      </c>
      <c r="AO232" s="108"/>
      <c r="AP232" s="107"/>
      <c r="AQ232" s="108"/>
      <c r="AR232" s="106"/>
      <c r="AS232" s="106"/>
      <c r="AT232" s="106"/>
      <c r="AU232" s="106"/>
      <c r="AV232" s="106"/>
      <c r="AW232" s="112">
        <f>AW233+AW236+AW263+AW238</f>
        <v>687364.37</v>
      </c>
      <c r="AX232" s="112"/>
      <c r="AY232" s="112"/>
      <c r="AZ232" s="112"/>
      <c r="BA232" s="112"/>
      <c r="BB232" s="112"/>
      <c r="BC232" s="112"/>
      <c r="BD232" s="112">
        <f>BD233+BD236+BD263+BD238</f>
        <v>640600</v>
      </c>
      <c r="BE232" s="112"/>
      <c r="BF232" s="112"/>
      <c r="BG232" s="112"/>
      <c r="BH232" s="112"/>
      <c r="BI232" s="112"/>
      <c r="BJ232" s="112"/>
      <c r="BK232" s="112">
        <f>BK233+BK236+BK263+BK238</f>
        <v>640600</v>
      </c>
      <c r="BL232" s="112"/>
      <c r="BM232" s="112"/>
      <c r="BN232" s="112"/>
      <c r="BO232" s="112"/>
      <c r="BP232" s="112"/>
      <c r="BQ232" s="112"/>
      <c r="BR232" s="113"/>
      <c r="BS232" s="113"/>
      <c r="BT232" s="113"/>
      <c r="BU232" s="113"/>
      <c r="BV232" s="113"/>
      <c r="BW232" s="113"/>
      <c r="BX232" s="114"/>
    </row>
    <row r="233" spans="1:76" s="6" customFormat="1" ht="12" x14ac:dyDescent="0.2">
      <c r="A233" s="227" t="s">
        <v>224</v>
      </c>
      <c r="B233" s="228"/>
      <c r="C233" s="228"/>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28"/>
      <c r="AD233" s="228"/>
      <c r="AE233" s="229"/>
      <c r="AF233" s="230" t="s">
        <v>48</v>
      </c>
      <c r="AG233" s="231"/>
      <c r="AH233" s="231"/>
      <c r="AI233" s="231"/>
      <c r="AJ233" s="122" t="str">
        <f>AJ232</f>
        <v>50300000</v>
      </c>
      <c r="AK233" s="182"/>
      <c r="AL233" s="122" t="str">
        <f>AL232</f>
        <v>0702</v>
      </c>
      <c r="AM233" s="182"/>
      <c r="AN233" s="122" t="s">
        <v>252</v>
      </c>
      <c r="AO233" s="123"/>
      <c r="AP233" s="122"/>
      <c r="AQ233" s="123"/>
      <c r="AR233" s="231"/>
      <c r="AS233" s="231"/>
      <c r="AT233" s="231"/>
      <c r="AU233" s="231"/>
      <c r="AV233" s="231"/>
      <c r="AW233" s="232">
        <f>AW234+AW235</f>
        <v>390600</v>
      </c>
      <c r="AX233" s="232"/>
      <c r="AY233" s="232"/>
      <c r="AZ233" s="232"/>
      <c r="BA233" s="232"/>
      <c r="BB233" s="232"/>
      <c r="BC233" s="232"/>
      <c r="BD233" s="232">
        <f>BD234+BD235</f>
        <v>390600</v>
      </c>
      <c r="BE233" s="232"/>
      <c r="BF233" s="232"/>
      <c r="BG233" s="232"/>
      <c r="BH233" s="232"/>
      <c r="BI233" s="232"/>
      <c r="BJ233" s="232"/>
      <c r="BK233" s="232">
        <f>BK234+BK235</f>
        <v>390600</v>
      </c>
      <c r="BL233" s="232"/>
      <c r="BM233" s="232"/>
      <c r="BN233" s="232"/>
      <c r="BO233" s="232"/>
      <c r="BP233" s="232"/>
      <c r="BQ233" s="232"/>
      <c r="BR233" s="190" t="s">
        <v>32</v>
      </c>
      <c r="BS233" s="190"/>
      <c r="BT233" s="190"/>
      <c r="BU233" s="190"/>
      <c r="BV233" s="190"/>
      <c r="BW233" s="190"/>
      <c r="BX233" s="191"/>
    </row>
    <row r="234" spans="1:76" s="6" customFormat="1" ht="12" x14ac:dyDescent="0.2">
      <c r="A234" s="192" t="s">
        <v>193</v>
      </c>
      <c r="B234" s="192"/>
      <c r="C234" s="192"/>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3"/>
      <c r="AF234" s="161" t="s">
        <v>49</v>
      </c>
      <c r="AG234" s="162"/>
      <c r="AH234" s="162"/>
      <c r="AI234" s="162"/>
      <c r="AJ234" s="171" t="str">
        <f t="shared" ref="AJ234:AJ239" si="9">AJ233</f>
        <v>50300000</v>
      </c>
      <c r="AK234" s="172"/>
      <c r="AL234" s="171" t="str">
        <f t="shared" ref="AL234:AL239" si="10">AL233</f>
        <v>0702</v>
      </c>
      <c r="AM234" s="172"/>
      <c r="AN234" s="97" t="s">
        <v>252</v>
      </c>
      <c r="AO234" s="98"/>
      <c r="AP234" s="163" t="s">
        <v>76</v>
      </c>
      <c r="AQ234" s="164"/>
      <c r="AR234" s="162"/>
      <c r="AS234" s="162"/>
      <c r="AT234" s="162"/>
      <c r="AU234" s="162"/>
      <c r="AV234" s="162"/>
      <c r="AW234" s="152">
        <v>300000</v>
      </c>
      <c r="AX234" s="152"/>
      <c r="AY234" s="152"/>
      <c r="AZ234" s="152"/>
      <c r="BA234" s="152"/>
      <c r="BB234" s="152"/>
      <c r="BC234" s="152"/>
      <c r="BD234" s="152">
        <v>300000</v>
      </c>
      <c r="BE234" s="152"/>
      <c r="BF234" s="152"/>
      <c r="BG234" s="152"/>
      <c r="BH234" s="152"/>
      <c r="BI234" s="152"/>
      <c r="BJ234" s="152"/>
      <c r="BK234" s="152">
        <v>300000</v>
      </c>
      <c r="BL234" s="152"/>
      <c r="BM234" s="152"/>
      <c r="BN234" s="152"/>
      <c r="BO234" s="152"/>
      <c r="BP234" s="152"/>
      <c r="BQ234" s="152"/>
      <c r="BR234" s="153" t="s">
        <v>32</v>
      </c>
      <c r="BS234" s="153"/>
      <c r="BT234" s="153"/>
      <c r="BU234" s="153"/>
      <c r="BV234" s="153"/>
      <c r="BW234" s="153"/>
      <c r="BX234" s="154"/>
    </row>
    <row r="235" spans="1:76" s="6" customFormat="1" ht="24" customHeight="1" x14ac:dyDescent="0.2">
      <c r="A235" s="224" t="s">
        <v>161</v>
      </c>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6"/>
      <c r="AF235" s="95" t="s">
        <v>69</v>
      </c>
      <c r="AG235" s="96"/>
      <c r="AH235" s="96"/>
      <c r="AI235" s="96"/>
      <c r="AJ235" s="171" t="str">
        <f t="shared" si="9"/>
        <v>50300000</v>
      </c>
      <c r="AK235" s="172"/>
      <c r="AL235" s="171" t="str">
        <f t="shared" si="10"/>
        <v>0702</v>
      </c>
      <c r="AM235" s="172"/>
      <c r="AN235" s="97" t="s">
        <v>252</v>
      </c>
      <c r="AO235" s="98"/>
      <c r="AP235" s="97" t="s">
        <v>79</v>
      </c>
      <c r="AQ235" s="98"/>
      <c r="AR235" s="96"/>
      <c r="AS235" s="96"/>
      <c r="AT235" s="96"/>
      <c r="AU235" s="96"/>
      <c r="AV235" s="96"/>
      <c r="AW235" s="99">
        <v>90600</v>
      </c>
      <c r="AX235" s="99"/>
      <c r="AY235" s="99"/>
      <c r="AZ235" s="99"/>
      <c r="BA235" s="99"/>
      <c r="BB235" s="99"/>
      <c r="BC235" s="99"/>
      <c r="BD235" s="99">
        <v>90600</v>
      </c>
      <c r="BE235" s="99"/>
      <c r="BF235" s="99"/>
      <c r="BG235" s="99"/>
      <c r="BH235" s="99"/>
      <c r="BI235" s="99"/>
      <c r="BJ235" s="99"/>
      <c r="BK235" s="99">
        <v>90600</v>
      </c>
      <c r="BL235" s="99"/>
      <c r="BM235" s="99"/>
      <c r="BN235" s="99"/>
      <c r="BO235" s="99"/>
      <c r="BP235" s="99"/>
      <c r="BQ235" s="99"/>
      <c r="BR235" s="100" t="s">
        <v>32</v>
      </c>
      <c r="BS235" s="100"/>
      <c r="BT235" s="100"/>
      <c r="BU235" s="100"/>
      <c r="BV235" s="100"/>
      <c r="BW235" s="100"/>
      <c r="BX235" s="101"/>
    </row>
    <row r="236" spans="1:76" s="6" customFormat="1" ht="12" x14ac:dyDescent="0.2">
      <c r="A236" s="220" t="s">
        <v>88</v>
      </c>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c r="AA236" s="220"/>
      <c r="AB236" s="220"/>
      <c r="AC236" s="220"/>
      <c r="AD236" s="220"/>
      <c r="AE236" s="220"/>
      <c r="AF236" s="121" t="s">
        <v>82</v>
      </c>
      <c r="AG236" s="119"/>
      <c r="AH236" s="119"/>
      <c r="AI236" s="119"/>
      <c r="AJ236" s="122" t="str">
        <f t="shared" si="9"/>
        <v>50300000</v>
      </c>
      <c r="AK236" s="182"/>
      <c r="AL236" s="122" t="str">
        <f t="shared" si="10"/>
        <v>0702</v>
      </c>
      <c r="AM236" s="182"/>
      <c r="AN236" s="122" t="s">
        <v>252</v>
      </c>
      <c r="AO236" s="123"/>
      <c r="AP236" s="120"/>
      <c r="AQ236" s="121"/>
      <c r="AR236" s="119"/>
      <c r="AS236" s="119"/>
      <c r="AT236" s="119"/>
      <c r="AU236" s="119"/>
      <c r="AV236" s="119"/>
      <c r="AW236" s="124">
        <f>AW237</f>
        <v>50000</v>
      </c>
      <c r="AX236" s="124"/>
      <c r="AY236" s="124"/>
      <c r="AZ236" s="124"/>
      <c r="BA236" s="124"/>
      <c r="BB236" s="124"/>
      <c r="BC236" s="124"/>
      <c r="BD236" s="124">
        <f>BD237</f>
        <v>50000</v>
      </c>
      <c r="BE236" s="124"/>
      <c r="BF236" s="124"/>
      <c r="BG236" s="124"/>
      <c r="BH236" s="124"/>
      <c r="BI236" s="124"/>
      <c r="BJ236" s="124"/>
      <c r="BK236" s="124">
        <f>BK237</f>
        <v>50000</v>
      </c>
      <c r="BL236" s="124"/>
      <c r="BM236" s="124"/>
      <c r="BN236" s="124"/>
      <c r="BO236" s="124"/>
      <c r="BP236" s="124"/>
      <c r="BQ236" s="124"/>
      <c r="BR236" s="125" t="s">
        <v>32</v>
      </c>
      <c r="BS236" s="125"/>
      <c r="BT236" s="125"/>
      <c r="BU236" s="125"/>
      <c r="BV236" s="125"/>
      <c r="BW236" s="125"/>
      <c r="BX236" s="126"/>
    </row>
    <row r="237" spans="1:76" s="6" customFormat="1" ht="24" customHeight="1" x14ac:dyDescent="0.2">
      <c r="A237" s="219" t="s">
        <v>94</v>
      </c>
      <c r="B237" s="219"/>
      <c r="C237" s="219"/>
      <c r="D237" s="219"/>
      <c r="E237" s="219"/>
      <c r="F237" s="219"/>
      <c r="G237" s="219"/>
      <c r="H237" s="219"/>
      <c r="I237" s="219"/>
      <c r="J237" s="219"/>
      <c r="K237" s="219"/>
      <c r="L237" s="219"/>
      <c r="M237" s="219"/>
      <c r="N237" s="219"/>
      <c r="O237" s="219"/>
      <c r="P237" s="219"/>
      <c r="Q237" s="219"/>
      <c r="R237" s="219"/>
      <c r="S237" s="219"/>
      <c r="T237" s="219"/>
      <c r="U237" s="219"/>
      <c r="V237" s="219"/>
      <c r="W237" s="219"/>
      <c r="X237" s="219"/>
      <c r="Y237" s="219"/>
      <c r="Z237" s="219"/>
      <c r="AA237" s="219"/>
      <c r="AB237" s="219"/>
      <c r="AC237" s="219"/>
      <c r="AD237" s="219"/>
      <c r="AE237" s="219"/>
      <c r="AF237" s="164" t="s">
        <v>84</v>
      </c>
      <c r="AG237" s="162"/>
      <c r="AH237" s="162"/>
      <c r="AI237" s="162"/>
      <c r="AJ237" s="171" t="str">
        <f t="shared" si="9"/>
        <v>50300000</v>
      </c>
      <c r="AK237" s="172"/>
      <c r="AL237" s="171" t="str">
        <f t="shared" si="10"/>
        <v>0702</v>
      </c>
      <c r="AM237" s="172"/>
      <c r="AN237" s="97" t="s">
        <v>252</v>
      </c>
      <c r="AO237" s="98"/>
      <c r="AP237" s="163" t="s">
        <v>90</v>
      </c>
      <c r="AQ237" s="164"/>
      <c r="AR237" s="162"/>
      <c r="AS237" s="162"/>
      <c r="AT237" s="162"/>
      <c r="AU237" s="162"/>
      <c r="AV237" s="162"/>
      <c r="AW237" s="152">
        <v>50000</v>
      </c>
      <c r="AX237" s="152"/>
      <c r="AY237" s="152"/>
      <c r="AZ237" s="152"/>
      <c r="BA237" s="152"/>
      <c r="BB237" s="152"/>
      <c r="BC237" s="152"/>
      <c r="BD237" s="152">
        <v>50000</v>
      </c>
      <c r="BE237" s="152"/>
      <c r="BF237" s="152"/>
      <c r="BG237" s="152"/>
      <c r="BH237" s="152"/>
      <c r="BI237" s="152"/>
      <c r="BJ237" s="152"/>
      <c r="BK237" s="152">
        <v>50000</v>
      </c>
      <c r="BL237" s="152"/>
      <c r="BM237" s="152"/>
      <c r="BN237" s="152"/>
      <c r="BO237" s="152"/>
      <c r="BP237" s="152"/>
      <c r="BQ237" s="152"/>
      <c r="BR237" s="153" t="s">
        <v>32</v>
      </c>
      <c r="BS237" s="153"/>
      <c r="BT237" s="153"/>
      <c r="BU237" s="153"/>
      <c r="BV237" s="153"/>
      <c r="BW237" s="153"/>
      <c r="BX237" s="154"/>
    </row>
    <row r="238" spans="1:76" s="6" customFormat="1" ht="12" x14ac:dyDescent="0.2">
      <c r="A238" s="115" t="s">
        <v>102</v>
      </c>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7"/>
      <c r="AF238" s="118" t="s">
        <v>93</v>
      </c>
      <c r="AG238" s="119"/>
      <c r="AH238" s="119"/>
      <c r="AI238" s="119"/>
      <c r="AJ238" s="122" t="str">
        <f t="shared" si="9"/>
        <v>50300000</v>
      </c>
      <c r="AK238" s="182"/>
      <c r="AL238" s="122" t="str">
        <f t="shared" si="10"/>
        <v>0702</v>
      </c>
      <c r="AM238" s="182"/>
      <c r="AN238" s="122" t="s">
        <v>252</v>
      </c>
      <c r="AO238" s="123"/>
      <c r="AP238" s="120"/>
      <c r="AQ238" s="121"/>
      <c r="AR238" s="119"/>
      <c r="AS238" s="119"/>
      <c r="AT238" s="119"/>
      <c r="AU238" s="119"/>
      <c r="AV238" s="119"/>
      <c r="AW238" s="124">
        <f>AW239</f>
        <v>246764.37</v>
      </c>
      <c r="AX238" s="124"/>
      <c r="AY238" s="124"/>
      <c r="AZ238" s="124"/>
      <c r="BA238" s="124"/>
      <c r="BB238" s="124"/>
      <c r="BC238" s="124"/>
      <c r="BD238" s="124">
        <f>BD239</f>
        <v>200000</v>
      </c>
      <c r="BE238" s="124"/>
      <c r="BF238" s="124"/>
      <c r="BG238" s="124"/>
      <c r="BH238" s="124"/>
      <c r="BI238" s="124"/>
      <c r="BJ238" s="124"/>
      <c r="BK238" s="124">
        <f>BK239</f>
        <v>200000</v>
      </c>
      <c r="BL238" s="124"/>
      <c r="BM238" s="124"/>
      <c r="BN238" s="124"/>
      <c r="BO238" s="124"/>
      <c r="BP238" s="124"/>
      <c r="BQ238" s="124"/>
      <c r="BR238" s="125"/>
      <c r="BS238" s="125"/>
      <c r="BT238" s="125"/>
      <c r="BU238" s="125"/>
      <c r="BV238" s="125"/>
      <c r="BW238" s="125"/>
      <c r="BX238" s="126"/>
    </row>
    <row r="239" spans="1:76" s="6" customFormat="1" ht="24" customHeight="1" thickBot="1" x14ac:dyDescent="0.25">
      <c r="A239" s="79" t="s">
        <v>198</v>
      </c>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1"/>
      <c r="AF239" s="82" t="s">
        <v>217</v>
      </c>
      <c r="AG239" s="83"/>
      <c r="AH239" s="83"/>
      <c r="AI239" s="83"/>
      <c r="AJ239" s="90" t="str">
        <f t="shared" si="9"/>
        <v>50300000</v>
      </c>
      <c r="AK239" s="91"/>
      <c r="AL239" s="90" t="str">
        <f t="shared" si="10"/>
        <v>0702</v>
      </c>
      <c r="AM239" s="91"/>
      <c r="AN239" s="90" t="s">
        <v>252</v>
      </c>
      <c r="AO239" s="285"/>
      <c r="AP239" s="84" t="s">
        <v>95</v>
      </c>
      <c r="AQ239" s="85"/>
      <c r="AR239" s="83"/>
      <c r="AS239" s="83"/>
      <c r="AT239" s="83"/>
      <c r="AU239" s="83"/>
      <c r="AV239" s="83"/>
      <c r="AW239" s="87">
        <v>246764.37</v>
      </c>
      <c r="AX239" s="87"/>
      <c r="AY239" s="87"/>
      <c r="AZ239" s="87"/>
      <c r="BA239" s="87"/>
      <c r="BB239" s="87"/>
      <c r="BC239" s="87"/>
      <c r="BD239" s="87">
        <v>200000</v>
      </c>
      <c r="BE239" s="87"/>
      <c r="BF239" s="87"/>
      <c r="BG239" s="87"/>
      <c r="BH239" s="87"/>
      <c r="BI239" s="87"/>
      <c r="BJ239" s="87"/>
      <c r="BK239" s="87">
        <v>200000</v>
      </c>
      <c r="BL239" s="87"/>
      <c r="BM239" s="87"/>
      <c r="BN239" s="87"/>
      <c r="BO239" s="87"/>
      <c r="BP239" s="87"/>
      <c r="BQ239" s="87"/>
      <c r="BR239" s="88"/>
      <c r="BS239" s="88"/>
      <c r="BT239" s="88"/>
      <c r="BU239" s="88"/>
      <c r="BV239" s="88"/>
      <c r="BW239" s="88"/>
      <c r="BX239" s="89"/>
    </row>
    <row r="240" spans="1:76" s="48" customFormat="1" thickBot="1" x14ac:dyDescent="0.25">
      <c r="A240" s="102" t="s">
        <v>211</v>
      </c>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4"/>
      <c r="AF240" s="105" t="s">
        <v>47</v>
      </c>
      <c r="AG240" s="106"/>
      <c r="AH240" s="106"/>
      <c r="AI240" s="106"/>
      <c r="AJ240" s="107" t="s">
        <v>278</v>
      </c>
      <c r="AK240" s="108"/>
      <c r="AL240" s="107" t="s">
        <v>229</v>
      </c>
      <c r="AM240" s="108"/>
      <c r="AN240" s="107" t="s">
        <v>252</v>
      </c>
      <c r="AO240" s="108"/>
      <c r="AP240" s="107"/>
      <c r="AQ240" s="108"/>
      <c r="AR240" s="106"/>
      <c r="AS240" s="106"/>
      <c r="AT240" s="106"/>
      <c r="AU240" s="106"/>
      <c r="AV240" s="106"/>
      <c r="AW240" s="112">
        <f>AW241+AW244+AW246</f>
        <v>0</v>
      </c>
      <c r="AX240" s="112"/>
      <c r="AY240" s="112"/>
      <c r="AZ240" s="112"/>
      <c r="BA240" s="112"/>
      <c r="BB240" s="112"/>
      <c r="BC240" s="112"/>
      <c r="BD240" s="112">
        <v>0</v>
      </c>
      <c r="BE240" s="112"/>
      <c r="BF240" s="112"/>
      <c r="BG240" s="112"/>
      <c r="BH240" s="112"/>
      <c r="BI240" s="112"/>
      <c r="BJ240" s="112"/>
      <c r="BK240" s="112">
        <v>0</v>
      </c>
      <c r="BL240" s="112"/>
      <c r="BM240" s="112"/>
      <c r="BN240" s="112"/>
      <c r="BO240" s="112"/>
      <c r="BP240" s="112"/>
      <c r="BQ240" s="112"/>
      <c r="BR240" s="113"/>
      <c r="BS240" s="113"/>
      <c r="BT240" s="113"/>
      <c r="BU240" s="113"/>
      <c r="BV240" s="113"/>
      <c r="BW240" s="113"/>
      <c r="BX240" s="114"/>
    </row>
    <row r="241" spans="1:77" s="6" customFormat="1" ht="12" x14ac:dyDescent="0.2">
      <c r="A241" s="227" t="s">
        <v>224</v>
      </c>
      <c r="B241" s="228"/>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9"/>
      <c r="AF241" s="230" t="s">
        <v>48</v>
      </c>
      <c r="AG241" s="231"/>
      <c r="AH241" s="231"/>
      <c r="AI241" s="231"/>
      <c r="AJ241" s="122" t="str">
        <f>AJ240</f>
        <v>50300000</v>
      </c>
      <c r="AK241" s="182"/>
      <c r="AL241" s="122" t="str">
        <f>AL240</f>
        <v>0707</v>
      </c>
      <c r="AM241" s="182"/>
      <c r="AN241" s="122" t="s">
        <v>252</v>
      </c>
      <c r="AO241" s="123"/>
      <c r="AP241" s="122"/>
      <c r="AQ241" s="123"/>
      <c r="AR241" s="231"/>
      <c r="AS241" s="231"/>
      <c r="AT241" s="231"/>
      <c r="AU241" s="231"/>
      <c r="AV241" s="231"/>
      <c r="AW241" s="232">
        <f>AW242+AW243</f>
        <v>0</v>
      </c>
      <c r="AX241" s="232"/>
      <c r="AY241" s="232"/>
      <c r="AZ241" s="232"/>
      <c r="BA241" s="232"/>
      <c r="BB241" s="232"/>
      <c r="BC241" s="232"/>
      <c r="BD241" s="232">
        <f>BD242+BD243</f>
        <v>0</v>
      </c>
      <c r="BE241" s="232"/>
      <c r="BF241" s="232"/>
      <c r="BG241" s="232"/>
      <c r="BH241" s="232"/>
      <c r="BI241" s="232"/>
      <c r="BJ241" s="232"/>
      <c r="BK241" s="232">
        <f>BK242+BK243</f>
        <v>0</v>
      </c>
      <c r="BL241" s="232"/>
      <c r="BM241" s="232"/>
      <c r="BN241" s="232"/>
      <c r="BO241" s="232"/>
      <c r="BP241" s="232"/>
      <c r="BQ241" s="232"/>
      <c r="BR241" s="190" t="s">
        <v>32</v>
      </c>
      <c r="BS241" s="190"/>
      <c r="BT241" s="190"/>
      <c r="BU241" s="190"/>
      <c r="BV241" s="190"/>
      <c r="BW241" s="190"/>
      <c r="BX241" s="191"/>
    </row>
    <row r="242" spans="1:77" s="6" customFormat="1" ht="12" x14ac:dyDescent="0.2">
      <c r="A242" s="192" t="s">
        <v>193</v>
      </c>
      <c r="B242" s="192"/>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3"/>
      <c r="AF242" s="161" t="s">
        <v>49</v>
      </c>
      <c r="AG242" s="162"/>
      <c r="AH242" s="162"/>
      <c r="AI242" s="162"/>
      <c r="AJ242" s="171" t="str">
        <f t="shared" ref="AJ242:AJ247" si="11">AJ241</f>
        <v>50300000</v>
      </c>
      <c r="AK242" s="172"/>
      <c r="AL242" s="171" t="str">
        <f t="shared" ref="AL242:AL247" si="12">AL241</f>
        <v>0707</v>
      </c>
      <c r="AM242" s="172"/>
      <c r="AN242" s="97" t="s">
        <v>252</v>
      </c>
      <c r="AO242" s="98"/>
      <c r="AP242" s="163" t="s">
        <v>76</v>
      </c>
      <c r="AQ242" s="164"/>
      <c r="AR242" s="162"/>
      <c r="AS242" s="162"/>
      <c r="AT242" s="162"/>
      <c r="AU242" s="162"/>
      <c r="AV242" s="16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2"/>
      <c r="BQ242" s="152"/>
      <c r="BR242" s="153" t="s">
        <v>32</v>
      </c>
      <c r="BS242" s="153"/>
      <c r="BT242" s="153"/>
      <c r="BU242" s="153"/>
      <c r="BV242" s="153"/>
      <c r="BW242" s="153"/>
      <c r="BX242" s="154"/>
    </row>
    <row r="243" spans="1:77" s="6" customFormat="1" ht="24" customHeight="1" x14ac:dyDescent="0.2">
      <c r="A243" s="224" t="s">
        <v>161</v>
      </c>
      <c r="B243" s="225"/>
      <c r="C243" s="225"/>
      <c r="D243" s="225"/>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c r="AA243" s="225"/>
      <c r="AB243" s="225"/>
      <c r="AC243" s="225"/>
      <c r="AD243" s="225"/>
      <c r="AE243" s="226"/>
      <c r="AF243" s="95" t="s">
        <v>69</v>
      </c>
      <c r="AG243" s="96"/>
      <c r="AH243" s="96"/>
      <c r="AI243" s="96"/>
      <c r="AJ243" s="171" t="str">
        <f t="shared" si="11"/>
        <v>50300000</v>
      </c>
      <c r="AK243" s="172"/>
      <c r="AL243" s="171" t="str">
        <f t="shared" si="12"/>
        <v>0707</v>
      </c>
      <c r="AM243" s="172"/>
      <c r="AN243" s="97" t="s">
        <v>252</v>
      </c>
      <c r="AO243" s="98"/>
      <c r="AP243" s="97" t="s">
        <v>79</v>
      </c>
      <c r="AQ243" s="98"/>
      <c r="AR243" s="96"/>
      <c r="AS243" s="96"/>
      <c r="AT243" s="96"/>
      <c r="AU243" s="96"/>
      <c r="AV243" s="96"/>
      <c r="AW243" s="99"/>
      <c r="AX243" s="99"/>
      <c r="AY243" s="99"/>
      <c r="AZ243" s="99"/>
      <c r="BA243" s="99"/>
      <c r="BB243" s="99"/>
      <c r="BC243" s="99"/>
      <c r="BD243" s="99"/>
      <c r="BE243" s="99"/>
      <c r="BF243" s="99"/>
      <c r="BG243" s="99"/>
      <c r="BH243" s="99"/>
      <c r="BI243" s="99"/>
      <c r="BJ243" s="99"/>
      <c r="BK243" s="99"/>
      <c r="BL243" s="99"/>
      <c r="BM243" s="99"/>
      <c r="BN243" s="99"/>
      <c r="BO243" s="99"/>
      <c r="BP243" s="99"/>
      <c r="BQ243" s="99"/>
      <c r="BR243" s="100" t="s">
        <v>32</v>
      </c>
      <c r="BS243" s="100"/>
      <c r="BT243" s="100"/>
      <c r="BU243" s="100"/>
      <c r="BV243" s="100"/>
      <c r="BW243" s="100"/>
      <c r="BX243" s="101"/>
    </row>
    <row r="244" spans="1:77" s="6" customFormat="1" ht="12" x14ac:dyDescent="0.2">
      <c r="A244" s="220" t="s">
        <v>88</v>
      </c>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c r="AA244" s="220"/>
      <c r="AB244" s="220"/>
      <c r="AC244" s="220"/>
      <c r="AD244" s="220"/>
      <c r="AE244" s="220"/>
      <c r="AF244" s="121" t="s">
        <v>82</v>
      </c>
      <c r="AG244" s="119"/>
      <c r="AH244" s="119"/>
      <c r="AI244" s="119"/>
      <c r="AJ244" s="122" t="str">
        <f t="shared" si="11"/>
        <v>50300000</v>
      </c>
      <c r="AK244" s="182"/>
      <c r="AL244" s="122" t="str">
        <f t="shared" si="12"/>
        <v>0707</v>
      </c>
      <c r="AM244" s="182"/>
      <c r="AN244" s="122" t="s">
        <v>252</v>
      </c>
      <c r="AO244" s="123"/>
      <c r="AP244" s="120"/>
      <c r="AQ244" s="121"/>
      <c r="AR244" s="119"/>
      <c r="AS244" s="119"/>
      <c r="AT244" s="119"/>
      <c r="AU244" s="119"/>
      <c r="AV244" s="119"/>
      <c r="AW244" s="124">
        <f>AW245</f>
        <v>0</v>
      </c>
      <c r="AX244" s="124"/>
      <c r="AY244" s="124"/>
      <c r="AZ244" s="124"/>
      <c r="BA244" s="124"/>
      <c r="BB244" s="124"/>
      <c r="BC244" s="124"/>
      <c r="BD244" s="124">
        <f>BD245</f>
        <v>0</v>
      </c>
      <c r="BE244" s="124"/>
      <c r="BF244" s="124"/>
      <c r="BG244" s="124"/>
      <c r="BH244" s="124"/>
      <c r="BI244" s="124"/>
      <c r="BJ244" s="124"/>
      <c r="BK244" s="124">
        <f>BK245</f>
        <v>0</v>
      </c>
      <c r="BL244" s="124"/>
      <c r="BM244" s="124"/>
      <c r="BN244" s="124"/>
      <c r="BO244" s="124"/>
      <c r="BP244" s="124"/>
      <c r="BQ244" s="124"/>
      <c r="BR244" s="125" t="s">
        <v>32</v>
      </c>
      <c r="BS244" s="125"/>
      <c r="BT244" s="125"/>
      <c r="BU244" s="125"/>
      <c r="BV244" s="125"/>
      <c r="BW244" s="125"/>
      <c r="BX244" s="126"/>
    </row>
    <row r="245" spans="1:77" s="6" customFormat="1" ht="24" customHeight="1" x14ac:dyDescent="0.2">
      <c r="A245" s="219" t="s">
        <v>94</v>
      </c>
      <c r="B245" s="219"/>
      <c r="C245" s="219"/>
      <c r="D245" s="219"/>
      <c r="E245" s="219"/>
      <c r="F245" s="219"/>
      <c r="G245" s="219"/>
      <c r="H245" s="219"/>
      <c r="I245" s="219"/>
      <c r="J245" s="219"/>
      <c r="K245" s="219"/>
      <c r="L245" s="219"/>
      <c r="M245" s="219"/>
      <c r="N245" s="219"/>
      <c r="O245" s="219"/>
      <c r="P245" s="219"/>
      <c r="Q245" s="219"/>
      <c r="R245" s="219"/>
      <c r="S245" s="219"/>
      <c r="T245" s="219"/>
      <c r="U245" s="219"/>
      <c r="V245" s="219"/>
      <c r="W245" s="219"/>
      <c r="X245" s="219"/>
      <c r="Y245" s="219"/>
      <c r="Z245" s="219"/>
      <c r="AA245" s="219"/>
      <c r="AB245" s="219"/>
      <c r="AC245" s="219"/>
      <c r="AD245" s="219"/>
      <c r="AE245" s="219"/>
      <c r="AF245" s="164" t="s">
        <v>84</v>
      </c>
      <c r="AG245" s="162"/>
      <c r="AH245" s="162"/>
      <c r="AI245" s="162"/>
      <c r="AJ245" s="171" t="str">
        <f t="shared" si="11"/>
        <v>50300000</v>
      </c>
      <c r="AK245" s="172"/>
      <c r="AL245" s="171" t="str">
        <f t="shared" si="12"/>
        <v>0707</v>
      </c>
      <c r="AM245" s="172"/>
      <c r="AN245" s="97" t="s">
        <v>252</v>
      </c>
      <c r="AO245" s="98"/>
      <c r="AP245" s="163" t="s">
        <v>90</v>
      </c>
      <c r="AQ245" s="164"/>
      <c r="AR245" s="162"/>
      <c r="AS245" s="162"/>
      <c r="AT245" s="162"/>
      <c r="AU245" s="162"/>
      <c r="AV245" s="162"/>
      <c r="AW245" s="152">
        <v>0</v>
      </c>
      <c r="AX245" s="152"/>
      <c r="AY245" s="152"/>
      <c r="AZ245" s="152"/>
      <c r="BA245" s="152"/>
      <c r="BB245" s="152"/>
      <c r="BC245" s="152"/>
      <c r="BD245" s="152"/>
      <c r="BE245" s="152"/>
      <c r="BF245" s="152"/>
      <c r="BG245" s="152"/>
      <c r="BH245" s="152"/>
      <c r="BI245" s="152"/>
      <c r="BJ245" s="152"/>
      <c r="BK245" s="152"/>
      <c r="BL245" s="152"/>
      <c r="BM245" s="152"/>
      <c r="BN245" s="152"/>
      <c r="BO245" s="152"/>
      <c r="BP245" s="152"/>
      <c r="BQ245" s="152"/>
      <c r="BR245" s="153" t="s">
        <v>32</v>
      </c>
      <c r="BS245" s="153"/>
      <c r="BT245" s="153"/>
      <c r="BU245" s="153"/>
      <c r="BV245" s="153"/>
      <c r="BW245" s="153"/>
      <c r="BX245" s="154"/>
    </row>
    <row r="246" spans="1:77" s="6" customFormat="1" ht="12" x14ac:dyDescent="0.2">
      <c r="A246" s="115" t="s">
        <v>102</v>
      </c>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7"/>
      <c r="AF246" s="118" t="s">
        <v>93</v>
      </c>
      <c r="AG246" s="119"/>
      <c r="AH246" s="119"/>
      <c r="AI246" s="119"/>
      <c r="AJ246" s="122" t="str">
        <f t="shared" si="11"/>
        <v>50300000</v>
      </c>
      <c r="AK246" s="182"/>
      <c r="AL246" s="122" t="str">
        <f t="shared" si="12"/>
        <v>0707</v>
      </c>
      <c r="AM246" s="182"/>
      <c r="AN246" s="122" t="s">
        <v>252</v>
      </c>
      <c r="AO246" s="123"/>
      <c r="AP246" s="120"/>
      <c r="AQ246" s="121"/>
      <c r="AR246" s="119"/>
      <c r="AS246" s="119"/>
      <c r="AT246" s="119"/>
      <c r="AU246" s="119"/>
      <c r="AV246" s="119"/>
      <c r="AW246" s="124">
        <f>AW247</f>
        <v>0</v>
      </c>
      <c r="AX246" s="124"/>
      <c r="AY246" s="124"/>
      <c r="AZ246" s="124"/>
      <c r="BA246" s="124"/>
      <c r="BB246" s="124"/>
      <c r="BC246" s="124"/>
      <c r="BD246" s="124">
        <f>BD247</f>
        <v>0</v>
      </c>
      <c r="BE246" s="124"/>
      <c r="BF246" s="124"/>
      <c r="BG246" s="124"/>
      <c r="BH246" s="124"/>
      <c r="BI246" s="124"/>
      <c r="BJ246" s="124"/>
      <c r="BK246" s="124">
        <f>BK247</f>
        <v>0</v>
      </c>
      <c r="BL246" s="124"/>
      <c r="BM246" s="124"/>
      <c r="BN246" s="124"/>
      <c r="BO246" s="124"/>
      <c r="BP246" s="124"/>
      <c r="BQ246" s="124"/>
      <c r="BR246" s="125"/>
      <c r="BS246" s="125"/>
      <c r="BT246" s="125"/>
      <c r="BU246" s="125"/>
      <c r="BV246" s="125"/>
      <c r="BW246" s="125"/>
      <c r="BX246" s="126"/>
    </row>
    <row r="247" spans="1:77" s="6" customFormat="1" ht="24" customHeight="1" thickBot="1" x14ac:dyDescent="0.25">
      <c r="A247" s="79" t="s">
        <v>198</v>
      </c>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1"/>
      <c r="AF247" s="82" t="s">
        <v>217</v>
      </c>
      <c r="AG247" s="83"/>
      <c r="AH247" s="83"/>
      <c r="AI247" s="83"/>
      <c r="AJ247" s="90" t="str">
        <f t="shared" si="11"/>
        <v>50300000</v>
      </c>
      <c r="AK247" s="91"/>
      <c r="AL247" s="90" t="str">
        <f t="shared" si="12"/>
        <v>0707</v>
      </c>
      <c r="AM247" s="91"/>
      <c r="AN247" s="90" t="s">
        <v>252</v>
      </c>
      <c r="AO247" s="285"/>
      <c r="AP247" s="84" t="s">
        <v>95</v>
      </c>
      <c r="AQ247" s="85"/>
      <c r="AR247" s="83"/>
      <c r="AS247" s="83"/>
      <c r="AT247" s="83"/>
      <c r="AU247" s="83"/>
      <c r="AV247" s="83"/>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8"/>
      <c r="BS247" s="88"/>
      <c r="BT247" s="88"/>
      <c r="BU247" s="88"/>
      <c r="BV247" s="88"/>
      <c r="BW247" s="88"/>
      <c r="BX247" s="89"/>
    </row>
    <row r="248" spans="1:77" s="48" customFormat="1" thickBot="1" x14ac:dyDescent="0.25">
      <c r="A248" s="102" t="s">
        <v>211</v>
      </c>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4"/>
      <c r="AF248" s="105" t="s">
        <v>47</v>
      </c>
      <c r="AG248" s="106"/>
      <c r="AH248" s="106"/>
      <c r="AI248" s="106"/>
      <c r="AJ248" s="107" t="s">
        <v>259</v>
      </c>
      <c r="AK248" s="108"/>
      <c r="AL248" s="107" t="s">
        <v>190</v>
      </c>
      <c r="AM248" s="108"/>
      <c r="AN248" s="107" t="s">
        <v>252</v>
      </c>
      <c r="AO248" s="108"/>
      <c r="AP248" s="107"/>
      <c r="AQ248" s="108"/>
      <c r="AR248" s="106"/>
      <c r="AS248" s="106"/>
      <c r="AT248" s="106"/>
      <c r="AU248" s="106"/>
      <c r="AV248" s="106"/>
      <c r="AW248" s="112">
        <f>AW249+AW252+AW282</f>
        <v>8000</v>
      </c>
      <c r="AX248" s="112"/>
      <c r="AY248" s="112"/>
      <c r="AZ248" s="112"/>
      <c r="BA248" s="112"/>
      <c r="BB248" s="112"/>
      <c r="BC248" s="112"/>
      <c r="BD248" s="112">
        <f>BD249+BD252+BD282</f>
        <v>0</v>
      </c>
      <c r="BE248" s="112"/>
      <c r="BF248" s="112"/>
      <c r="BG248" s="112"/>
      <c r="BH248" s="112"/>
      <c r="BI248" s="112"/>
      <c r="BJ248" s="112"/>
      <c r="BK248" s="112">
        <f>BK249+BK252+BK282</f>
        <v>0</v>
      </c>
      <c r="BL248" s="112"/>
      <c r="BM248" s="112"/>
      <c r="BN248" s="112"/>
      <c r="BO248" s="112"/>
      <c r="BP248" s="112"/>
      <c r="BQ248" s="112"/>
      <c r="BR248" s="113"/>
      <c r="BS248" s="113"/>
      <c r="BT248" s="113"/>
      <c r="BU248" s="113"/>
      <c r="BV248" s="113"/>
      <c r="BW248" s="113"/>
      <c r="BX248" s="114"/>
    </row>
    <row r="249" spans="1:77" s="6" customFormat="1" ht="12" x14ac:dyDescent="0.2">
      <c r="A249" s="227" t="s">
        <v>224</v>
      </c>
      <c r="B249" s="228"/>
      <c r="C249" s="228"/>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9"/>
      <c r="AF249" s="230" t="s">
        <v>48</v>
      </c>
      <c r="AG249" s="231"/>
      <c r="AH249" s="231"/>
      <c r="AI249" s="231"/>
      <c r="AJ249" s="122" t="s">
        <v>259</v>
      </c>
      <c r="AK249" s="123"/>
      <c r="AL249" s="122" t="s">
        <v>190</v>
      </c>
      <c r="AM249" s="123"/>
      <c r="AN249" s="122" t="s">
        <v>252</v>
      </c>
      <c r="AO249" s="123"/>
      <c r="AP249" s="122"/>
      <c r="AQ249" s="123"/>
      <c r="AR249" s="231"/>
      <c r="AS249" s="231"/>
      <c r="AT249" s="231"/>
      <c r="AU249" s="231"/>
      <c r="AV249" s="231"/>
      <c r="AW249" s="232">
        <f>AW250+AW251</f>
        <v>7000</v>
      </c>
      <c r="AX249" s="232"/>
      <c r="AY249" s="232"/>
      <c r="AZ249" s="232"/>
      <c r="BA249" s="232"/>
      <c r="BB249" s="232"/>
      <c r="BC249" s="232"/>
      <c r="BD249" s="232"/>
      <c r="BE249" s="232"/>
      <c r="BF249" s="232"/>
      <c r="BG249" s="232"/>
      <c r="BH249" s="232"/>
      <c r="BI249" s="232"/>
      <c r="BJ249" s="232"/>
      <c r="BK249" s="232"/>
      <c r="BL249" s="232"/>
      <c r="BM249" s="232"/>
      <c r="BN249" s="232"/>
      <c r="BO249" s="232"/>
      <c r="BP249" s="232"/>
      <c r="BQ249" s="232"/>
      <c r="BR249" s="190" t="s">
        <v>32</v>
      </c>
      <c r="BS249" s="190"/>
      <c r="BT249" s="190"/>
      <c r="BU249" s="190"/>
      <c r="BV249" s="190"/>
      <c r="BW249" s="190"/>
      <c r="BX249" s="191"/>
      <c r="BY249" s="66"/>
    </row>
    <row r="250" spans="1:77" s="6" customFormat="1" ht="12" x14ac:dyDescent="0.2">
      <c r="A250" s="192" t="s">
        <v>193</v>
      </c>
      <c r="B250" s="192"/>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3"/>
      <c r="AF250" s="161" t="s">
        <v>49</v>
      </c>
      <c r="AG250" s="162"/>
      <c r="AH250" s="162"/>
      <c r="AI250" s="162"/>
      <c r="AJ250" s="97" t="s">
        <v>259</v>
      </c>
      <c r="AK250" s="98"/>
      <c r="AL250" s="163" t="s">
        <v>190</v>
      </c>
      <c r="AM250" s="164"/>
      <c r="AN250" s="97" t="s">
        <v>252</v>
      </c>
      <c r="AO250" s="98"/>
      <c r="AP250" s="163" t="s">
        <v>76</v>
      </c>
      <c r="AQ250" s="164"/>
      <c r="AR250" s="162"/>
      <c r="AS250" s="162"/>
      <c r="AT250" s="162"/>
      <c r="AU250" s="162"/>
      <c r="AV250" s="162"/>
      <c r="AW250" s="152">
        <v>5376</v>
      </c>
      <c r="AX250" s="152"/>
      <c r="AY250" s="152"/>
      <c r="AZ250" s="152"/>
      <c r="BA250" s="152"/>
      <c r="BB250" s="152"/>
      <c r="BC250" s="152"/>
      <c r="BD250" s="152"/>
      <c r="BE250" s="152"/>
      <c r="BF250" s="152"/>
      <c r="BG250" s="152"/>
      <c r="BH250" s="152"/>
      <c r="BI250" s="152"/>
      <c r="BJ250" s="152"/>
      <c r="BK250" s="152"/>
      <c r="BL250" s="152"/>
      <c r="BM250" s="152"/>
      <c r="BN250" s="152"/>
      <c r="BO250" s="152"/>
      <c r="BP250" s="152"/>
      <c r="BQ250" s="152"/>
      <c r="BR250" s="153" t="s">
        <v>32</v>
      </c>
      <c r="BS250" s="153"/>
      <c r="BT250" s="153"/>
      <c r="BU250" s="153"/>
      <c r="BV250" s="153"/>
      <c r="BW250" s="153"/>
      <c r="BX250" s="154"/>
    </row>
    <row r="251" spans="1:77" s="6" customFormat="1" ht="24" customHeight="1" x14ac:dyDescent="0.2">
      <c r="A251" s="224" t="s">
        <v>161</v>
      </c>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6"/>
      <c r="AF251" s="95" t="s">
        <v>69</v>
      </c>
      <c r="AG251" s="96"/>
      <c r="AH251" s="96"/>
      <c r="AI251" s="96"/>
      <c r="AJ251" s="97" t="s">
        <v>259</v>
      </c>
      <c r="AK251" s="98"/>
      <c r="AL251" s="97" t="s">
        <v>190</v>
      </c>
      <c r="AM251" s="98"/>
      <c r="AN251" s="97" t="s">
        <v>252</v>
      </c>
      <c r="AO251" s="98"/>
      <c r="AP251" s="97" t="s">
        <v>79</v>
      </c>
      <c r="AQ251" s="98"/>
      <c r="AR251" s="96"/>
      <c r="AS251" s="96"/>
      <c r="AT251" s="96"/>
      <c r="AU251" s="96"/>
      <c r="AV251" s="96"/>
      <c r="AW251" s="99">
        <v>1624</v>
      </c>
      <c r="AX251" s="99"/>
      <c r="AY251" s="99"/>
      <c r="AZ251" s="99"/>
      <c r="BA251" s="99"/>
      <c r="BB251" s="99"/>
      <c r="BC251" s="99"/>
      <c r="BD251" s="99"/>
      <c r="BE251" s="99"/>
      <c r="BF251" s="99"/>
      <c r="BG251" s="99"/>
      <c r="BH251" s="99"/>
      <c r="BI251" s="99"/>
      <c r="BJ251" s="99"/>
      <c r="BK251" s="99"/>
      <c r="BL251" s="99"/>
      <c r="BM251" s="99"/>
      <c r="BN251" s="99"/>
      <c r="BO251" s="99"/>
      <c r="BP251" s="99"/>
      <c r="BQ251" s="99"/>
      <c r="BR251" s="100" t="s">
        <v>32</v>
      </c>
      <c r="BS251" s="100"/>
      <c r="BT251" s="100"/>
      <c r="BU251" s="100"/>
      <c r="BV251" s="100"/>
      <c r="BW251" s="100"/>
      <c r="BX251" s="101"/>
    </row>
    <row r="252" spans="1:77" s="6" customFormat="1" ht="12" x14ac:dyDescent="0.2">
      <c r="A252" s="115" t="s">
        <v>192</v>
      </c>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7"/>
      <c r="AF252" s="118" t="s">
        <v>91</v>
      </c>
      <c r="AG252" s="119"/>
      <c r="AH252" s="119"/>
      <c r="AI252" s="119"/>
      <c r="AJ252" s="120" t="s">
        <v>259</v>
      </c>
      <c r="AK252" s="121"/>
      <c r="AL252" s="120" t="s">
        <v>190</v>
      </c>
      <c r="AM252" s="121"/>
      <c r="AN252" s="122" t="s">
        <v>252</v>
      </c>
      <c r="AO252" s="123"/>
      <c r="AP252" s="120"/>
      <c r="AQ252" s="121"/>
      <c r="AR252" s="119"/>
      <c r="AS252" s="119"/>
      <c r="AT252" s="119"/>
      <c r="AU252" s="119"/>
      <c r="AV252" s="119"/>
      <c r="AW252" s="124">
        <f>AW253</f>
        <v>1000</v>
      </c>
      <c r="AX252" s="124"/>
      <c r="AY252" s="124"/>
      <c r="AZ252" s="124"/>
      <c r="BA252" s="124"/>
      <c r="BB252" s="124"/>
      <c r="BC252" s="124"/>
      <c r="BD252" s="124">
        <f>BD253</f>
        <v>0</v>
      </c>
      <c r="BE252" s="124"/>
      <c r="BF252" s="124"/>
      <c r="BG252" s="124"/>
      <c r="BH252" s="124"/>
      <c r="BI252" s="124"/>
      <c r="BJ252" s="124"/>
      <c r="BK252" s="124">
        <f>BK253</f>
        <v>0</v>
      </c>
      <c r="BL252" s="124"/>
      <c r="BM252" s="124"/>
      <c r="BN252" s="124"/>
      <c r="BO252" s="124"/>
      <c r="BP252" s="124"/>
      <c r="BQ252" s="124"/>
      <c r="BR252" s="125" t="s">
        <v>32</v>
      </c>
      <c r="BS252" s="125"/>
      <c r="BT252" s="125"/>
      <c r="BU252" s="125"/>
      <c r="BV252" s="125"/>
      <c r="BW252" s="125"/>
      <c r="BX252" s="126"/>
    </row>
    <row r="253" spans="1:77" s="6" customFormat="1" thickBot="1" x14ac:dyDescent="0.25">
      <c r="A253" s="168"/>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70"/>
      <c r="AF253" s="95" t="s">
        <v>92</v>
      </c>
      <c r="AG253" s="96"/>
      <c r="AH253" s="96"/>
      <c r="AI253" s="96"/>
      <c r="AJ253" s="97" t="s">
        <v>259</v>
      </c>
      <c r="AK253" s="98"/>
      <c r="AL253" s="163" t="s">
        <v>190</v>
      </c>
      <c r="AM253" s="164"/>
      <c r="AN253" s="97" t="s">
        <v>252</v>
      </c>
      <c r="AO253" s="98"/>
      <c r="AP253" s="97" t="s">
        <v>95</v>
      </c>
      <c r="AQ253" s="98"/>
      <c r="AR253" s="96"/>
      <c r="AS253" s="96"/>
      <c r="AT253" s="96"/>
      <c r="AU253" s="96"/>
      <c r="AV253" s="96"/>
      <c r="AW253" s="99">
        <v>1000</v>
      </c>
      <c r="AX253" s="99"/>
      <c r="AY253" s="99"/>
      <c r="AZ253" s="99"/>
      <c r="BA253" s="99"/>
      <c r="BB253" s="99"/>
      <c r="BC253" s="99"/>
      <c r="BD253" s="99"/>
      <c r="BE253" s="99"/>
      <c r="BF253" s="99"/>
      <c r="BG253" s="99"/>
      <c r="BH253" s="99"/>
      <c r="BI253" s="99"/>
      <c r="BJ253" s="99"/>
      <c r="BK253" s="99"/>
      <c r="BL253" s="99"/>
      <c r="BM253" s="99"/>
      <c r="BN253" s="99"/>
      <c r="BO253" s="99"/>
      <c r="BP253" s="99"/>
      <c r="BQ253" s="99"/>
      <c r="BR253" s="100" t="s">
        <v>32</v>
      </c>
      <c r="BS253" s="100"/>
      <c r="BT253" s="100"/>
      <c r="BU253" s="100"/>
      <c r="BV253" s="100"/>
      <c r="BW253" s="100"/>
      <c r="BX253" s="101"/>
    </row>
    <row r="254" spans="1:77" s="48" customFormat="1" thickBot="1" x14ac:dyDescent="0.25">
      <c r="A254" s="102" t="s">
        <v>211</v>
      </c>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4"/>
      <c r="AF254" s="105" t="s">
        <v>47</v>
      </c>
      <c r="AG254" s="106"/>
      <c r="AH254" s="106"/>
      <c r="AI254" s="106"/>
      <c r="AJ254" s="107" t="s">
        <v>260</v>
      </c>
      <c r="AK254" s="108"/>
      <c r="AL254" s="107" t="s">
        <v>231</v>
      </c>
      <c r="AM254" s="108"/>
      <c r="AN254" s="107" t="s">
        <v>252</v>
      </c>
      <c r="AO254" s="108"/>
      <c r="AP254" s="107"/>
      <c r="AQ254" s="108"/>
      <c r="AR254" s="106"/>
      <c r="AS254" s="106"/>
      <c r="AT254" s="106"/>
      <c r="AU254" s="106"/>
      <c r="AV254" s="106"/>
      <c r="AW254" s="112">
        <f>AW255</f>
        <v>0</v>
      </c>
      <c r="AX254" s="112"/>
      <c r="AY254" s="112"/>
      <c r="AZ254" s="112"/>
      <c r="BA254" s="112"/>
      <c r="BB254" s="112"/>
      <c r="BC254" s="112"/>
      <c r="BD254" s="112">
        <f>BD255+BD258+BD288</f>
        <v>0</v>
      </c>
      <c r="BE254" s="112"/>
      <c r="BF254" s="112"/>
      <c r="BG254" s="112"/>
      <c r="BH254" s="112"/>
      <c r="BI254" s="112"/>
      <c r="BJ254" s="112"/>
      <c r="BK254" s="112">
        <f>BK255+BK258+BK288</f>
        <v>0</v>
      </c>
      <c r="BL254" s="112"/>
      <c r="BM254" s="112"/>
      <c r="BN254" s="112"/>
      <c r="BO254" s="112"/>
      <c r="BP254" s="112"/>
      <c r="BQ254" s="112"/>
      <c r="BR254" s="113"/>
      <c r="BS254" s="113"/>
      <c r="BT254" s="113"/>
      <c r="BU254" s="113"/>
      <c r="BV254" s="113"/>
      <c r="BW254" s="113"/>
      <c r="BX254" s="114"/>
    </row>
    <row r="255" spans="1:77" s="6" customFormat="1" ht="12" x14ac:dyDescent="0.2">
      <c r="A255" s="227" t="s">
        <v>224</v>
      </c>
      <c r="B255" s="228"/>
      <c r="C255" s="228"/>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9"/>
      <c r="AF255" s="230" t="s">
        <v>48</v>
      </c>
      <c r="AG255" s="231"/>
      <c r="AH255" s="231"/>
      <c r="AI255" s="231"/>
      <c r="AJ255" s="122" t="str">
        <f>AJ254</f>
        <v>50320000</v>
      </c>
      <c r="AK255" s="182"/>
      <c r="AL255" s="122" t="s">
        <v>231</v>
      </c>
      <c r="AM255" s="123"/>
      <c r="AN255" s="122" t="s">
        <v>252</v>
      </c>
      <c r="AO255" s="123"/>
      <c r="AP255" s="122"/>
      <c r="AQ255" s="123"/>
      <c r="AR255" s="231"/>
      <c r="AS255" s="231"/>
      <c r="AT255" s="231"/>
      <c r="AU255" s="231"/>
      <c r="AV255" s="231"/>
      <c r="AW255" s="232">
        <f>AW256+AW257</f>
        <v>0</v>
      </c>
      <c r="AX255" s="232"/>
      <c r="AY255" s="232"/>
      <c r="AZ255" s="232"/>
      <c r="BA255" s="232"/>
      <c r="BB255" s="232"/>
      <c r="BC255" s="232"/>
      <c r="BD255" s="232"/>
      <c r="BE255" s="232"/>
      <c r="BF255" s="232"/>
      <c r="BG255" s="232"/>
      <c r="BH255" s="232"/>
      <c r="BI255" s="232"/>
      <c r="BJ255" s="232"/>
      <c r="BK255" s="232"/>
      <c r="BL255" s="232"/>
      <c r="BM255" s="232"/>
      <c r="BN255" s="232"/>
      <c r="BO255" s="232"/>
      <c r="BP255" s="232"/>
      <c r="BQ255" s="232"/>
      <c r="BR255" s="190" t="s">
        <v>32</v>
      </c>
      <c r="BS255" s="190"/>
      <c r="BT255" s="190"/>
      <c r="BU255" s="190"/>
      <c r="BV255" s="190"/>
      <c r="BW255" s="190"/>
      <c r="BX255" s="191"/>
    </row>
    <row r="256" spans="1:77" s="6" customFormat="1" ht="12" x14ac:dyDescent="0.2">
      <c r="A256" s="192" t="s">
        <v>193</v>
      </c>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3"/>
      <c r="AF256" s="161" t="s">
        <v>49</v>
      </c>
      <c r="AG256" s="162"/>
      <c r="AH256" s="162"/>
      <c r="AI256" s="162"/>
      <c r="AJ256" s="97" t="str">
        <f>AJ254</f>
        <v>50320000</v>
      </c>
      <c r="AK256" s="238"/>
      <c r="AL256" s="163" t="s">
        <v>231</v>
      </c>
      <c r="AM256" s="164"/>
      <c r="AN256" s="97" t="s">
        <v>252</v>
      </c>
      <c r="AO256" s="98"/>
      <c r="AP256" s="163" t="s">
        <v>76</v>
      </c>
      <c r="AQ256" s="164"/>
      <c r="AR256" s="162"/>
      <c r="AS256" s="162"/>
      <c r="AT256" s="162"/>
      <c r="AU256" s="162"/>
      <c r="AV256" s="162"/>
      <c r="AW256" s="152"/>
      <c r="AX256" s="152"/>
      <c r="AY256" s="152"/>
      <c r="AZ256" s="152"/>
      <c r="BA256" s="152"/>
      <c r="BB256" s="152"/>
      <c r="BC256" s="152"/>
      <c r="BD256" s="152"/>
      <c r="BE256" s="152"/>
      <c r="BF256" s="152"/>
      <c r="BG256" s="152"/>
      <c r="BH256" s="152"/>
      <c r="BI256" s="152"/>
      <c r="BJ256" s="152"/>
      <c r="BK256" s="152"/>
      <c r="BL256" s="152"/>
      <c r="BM256" s="152"/>
      <c r="BN256" s="152"/>
      <c r="BO256" s="152"/>
      <c r="BP256" s="152"/>
      <c r="BQ256" s="152"/>
      <c r="BR256" s="153" t="s">
        <v>32</v>
      </c>
      <c r="BS256" s="153"/>
      <c r="BT256" s="153"/>
      <c r="BU256" s="153"/>
      <c r="BV256" s="153"/>
      <c r="BW256" s="153"/>
      <c r="BX256" s="154"/>
    </row>
    <row r="257" spans="1:112" s="6" customFormat="1" ht="24" customHeight="1" thickBot="1" x14ac:dyDescent="0.25">
      <c r="A257" s="224" t="s">
        <v>161</v>
      </c>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6"/>
      <c r="AF257" s="95" t="s">
        <v>69</v>
      </c>
      <c r="AG257" s="96"/>
      <c r="AH257" s="96"/>
      <c r="AI257" s="96"/>
      <c r="AJ257" s="97" t="str">
        <f>AJ254</f>
        <v>50320000</v>
      </c>
      <c r="AK257" s="238"/>
      <c r="AL257" s="97" t="s">
        <v>231</v>
      </c>
      <c r="AM257" s="98"/>
      <c r="AN257" s="97" t="s">
        <v>252</v>
      </c>
      <c r="AO257" s="98"/>
      <c r="AP257" s="97" t="s">
        <v>79</v>
      </c>
      <c r="AQ257" s="98"/>
      <c r="AR257" s="96"/>
      <c r="AS257" s="96"/>
      <c r="AT257" s="96"/>
      <c r="AU257" s="96"/>
      <c r="AV257" s="96"/>
      <c r="AW257" s="99"/>
      <c r="AX257" s="99"/>
      <c r="AY257" s="99"/>
      <c r="AZ257" s="99"/>
      <c r="BA257" s="99"/>
      <c r="BB257" s="99"/>
      <c r="BC257" s="99"/>
      <c r="BD257" s="99"/>
      <c r="BE257" s="99"/>
      <c r="BF257" s="99"/>
      <c r="BG257" s="99"/>
      <c r="BH257" s="99"/>
      <c r="BI257" s="99"/>
      <c r="BJ257" s="99"/>
      <c r="BK257" s="99"/>
      <c r="BL257" s="99"/>
      <c r="BM257" s="99"/>
      <c r="BN257" s="99"/>
      <c r="BO257" s="99"/>
      <c r="BP257" s="99"/>
      <c r="BQ257" s="99"/>
      <c r="BR257" s="100" t="s">
        <v>32</v>
      </c>
      <c r="BS257" s="100"/>
      <c r="BT257" s="100"/>
      <c r="BU257" s="100"/>
      <c r="BV257" s="100"/>
      <c r="BW257" s="100"/>
      <c r="BX257" s="101"/>
    </row>
    <row r="258" spans="1:112" s="48" customFormat="1" thickBot="1" x14ac:dyDescent="0.25">
      <c r="A258" s="102" t="s">
        <v>211</v>
      </c>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4"/>
      <c r="AF258" s="105" t="s">
        <v>47</v>
      </c>
      <c r="AG258" s="106"/>
      <c r="AH258" s="106"/>
      <c r="AI258" s="106"/>
      <c r="AJ258" s="107" t="s">
        <v>260</v>
      </c>
      <c r="AK258" s="108"/>
      <c r="AL258" s="107" t="s">
        <v>190</v>
      </c>
      <c r="AM258" s="108"/>
      <c r="AN258" s="107" t="s">
        <v>252</v>
      </c>
      <c r="AO258" s="108"/>
      <c r="AP258" s="107"/>
      <c r="AQ258" s="108"/>
      <c r="AR258" s="106"/>
      <c r="AS258" s="106"/>
      <c r="AT258" s="106"/>
      <c r="AU258" s="106"/>
      <c r="AV258" s="106"/>
      <c r="AW258" s="112">
        <f>AW259</f>
        <v>125000</v>
      </c>
      <c r="AX258" s="112"/>
      <c r="AY258" s="112"/>
      <c r="AZ258" s="112"/>
      <c r="BA258" s="112"/>
      <c r="BB258" s="112"/>
      <c r="BC258" s="112"/>
      <c r="BD258" s="112">
        <f>BD259</f>
        <v>0</v>
      </c>
      <c r="BE258" s="112"/>
      <c r="BF258" s="112"/>
      <c r="BG258" s="112"/>
      <c r="BH258" s="112"/>
      <c r="BI258" s="112"/>
      <c r="BJ258" s="112"/>
      <c r="BK258" s="112">
        <f>BK259</f>
        <v>0</v>
      </c>
      <c r="BL258" s="112"/>
      <c r="BM258" s="112"/>
      <c r="BN258" s="112"/>
      <c r="BO258" s="112"/>
      <c r="BP258" s="112"/>
      <c r="BQ258" s="112"/>
      <c r="BR258" s="113"/>
      <c r="BS258" s="113"/>
      <c r="BT258" s="113"/>
      <c r="BU258" s="113"/>
      <c r="BV258" s="113"/>
      <c r="BW258" s="113"/>
      <c r="BX258" s="114"/>
    </row>
    <row r="259" spans="1:112" s="6" customFormat="1" ht="12" x14ac:dyDescent="0.2">
      <c r="A259" s="115" t="s">
        <v>192</v>
      </c>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7"/>
      <c r="AF259" s="118" t="s">
        <v>91</v>
      </c>
      <c r="AG259" s="119"/>
      <c r="AH259" s="119"/>
      <c r="AI259" s="119"/>
      <c r="AJ259" s="120" t="s">
        <v>260</v>
      </c>
      <c r="AK259" s="121"/>
      <c r="AL259" s="120" t="s">
        <v>190</v>
      </c>
      <c r="AM259" s="121"/>
      <c r="AN259" s="122" t="s">
        <v>252</v>
      </c>
      <c r="AO259" s="123"/>
      <c r="AP259" s="120" t="s">
        <v>95</v>
      </c>
      <c r="AQ259" s="121"/>
      <c r="AR259" s="119"/>
      <c r="AS259" s="119"/>
      <c r="AT259" s="119"/>
      <c r="AU259" s="119"/>
      <c r="AV259" s="119"/>
      <c r="AW259" s="124">
        <f>AW260+AW280</f>
        <v>125000</v>
      </c>
      <c r="AX259" s="124"/>
      <c r="AY259" s="124"/>
      <c r="AZ259" s="124"/>
      <c r="BA259" s="124"/>
      <c r="BB259" s="124"/>
      <c r="BC259" s="124"/>
      <c r="BD259" s="124">
        <f>BD260</f>
        <v>0</v>
      </c>
      <c r="BE259" s="124"/>
      <c r="BF259" s="124"/>
      <c r="BG259" s="124"/>
      <c r="BH259" s="124"/>
      <c r="BI259" s="124"/>
      <c r="BJ259" s="124"/>
      <c r="BK259" s="124">
        <f>BK260</f>
        <v>0</v>
      </c>
      <c r="BL259" s="124"/>
      <c r="BM259" s="124"/>
      <c r="BN259" s="124"/>
      <c r="BO259" s="124"/>
      <c r="BP259" s="124"/>
      <c r="BQ259" s="124"/>
      <c r="BR259" s="125"/>
      <c r="BS259" s="125"/>
      <c r="BT259" s="125"/>
      <c r="BU259" s="125"/>
      <c r="BV259" s="125"/>
      <c r="BW259" s="125"/>
      <c r="BX259" s="126"/>
    </row>
    <row r="260" spans="1:112" s="6" customFormat="1" ht="12" x14ac:dyDescent="0.2">
      <c r="A260" s="173"/>
      <c r="B260" s="283"/>
      <c r="C260" s="283"/>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283"/>
      <c r="Z260" s="283"/>
      <c r="AA260" s="283"/>
      <c r="AB260" s="283"/>
      <c r="AC260" s="283"/>
      <c r="AD260" s="283"/>
      <c r="AE260" s="284"/>
      <c r="AF260" s="95" t="s">
        <v>92</v>
      </c>
      <c r="AG260" s="96"/>
      <c r="AH260" s="96"/>
      <c r="AI260" s="96"/>
      <c r="AJ260" s="97" t="s">
        <v>260</v>
      </c>
      <c r="AK260" s="98"/>
      <c r="AL260" s="97" t="s">
        <v>190</v>
      </c>
      <c r="AM260" s="98"/>
      <c r="AN260" s="171" t="s">
        <v>252</v>
      </c>
      <c r="AO260" s="282"/>
      <c r="AP260" s="97" t="s">
        <v>95</v>
      </c>
      <c r="AQ260" s="98"/>
      <c r="AR260" s="96"/>
      <c r="AS260" s="96"/>
      <c r="AT260" s="96"/>
      <c r="AU260" s="96"/>
      <c r="AV260" s="96"/>
      <c r="AW260" s="99">
        <v>125000</v>
      </c>
      <c r="AX260" s="99"/>
      <c r="AY260" s="99"/>
      <c r="AZ260" s="99"/>
      <c r="BA260" s="99"/>
      <c r="BB260" s="99"/>
      <c r="BC260" s="99"/>
      <c r="BD260" s="99">
        <v>0</v>
      </c>
      <c r="BE260" s="99"/>
      <c r="BF260" s="99"/>
      <c r="BG260" s="99"/>
      <c r="BH260" s="99"/>
      <c r="BI260" s="99"/>
      <c r="BJ260" s="99"/>
      <c r="BK260" s="99">
        <v>0</v>
      </c>
      <c r="BL260" s="99"/>
      <c r="BM260" s="99"/>
      <c r="BN260" s="99"/>
      <c r="BO260" s="99"/>
      <c r="BP260" s="99"/>
      <c r="BQ260" s="99"/>
      <c r="BR260" s="100"/>
      <c r="BS260" s="100"/>
      <c r="BT260" s="100"/>
      <c r="BU260" s="100"/>
      <c r="BV260" s="100"/>
      <c r="BW260" s="100"/>
      <c r="BX260" s="101"/>
    </row>
    <row r="261" spans="1:112" s="6" customFormat="1" ht="12" x14ac:dyDescent="0.2">
      <c r="A261" s="279" t="s">
        <v>103</v>
      </c>
      <c r="B261" s="280"/>
      <c r="C261" s="280"/>
      <c r="D261" s="280"/>
      <c r="E261" s="280"/>
      <c r="F261" s="280"/>
      <c r="G261" s="280"/>
      <c r="H261" s="280"/>
      <c r="I261" s="280"/>
      <c r="J261" s="280"/>
      <c r="K261" s="280"/>
      <c r="L261" s="280"/>
      <c r="M261" s="280"/>
      <c r="N261" s="280"/>
      <c r="O261" s="280"/>
      <c r="P261" s="280"/>
      <c r="Q261" s="280"/>
      <c r="R261" s="280"/>
      <c r="S261" s="280"/>
      <c r="T261" s="280"/>
      <c r="U261" s="280"/>
      <c r="V261" s="280"/>
      <c r="W261" s="280"/>
      <c r="X261" s="280"/>
      <c r="Y261" s="280"/>
      <c r="Z261" s="280"/>
      <c r="AA261" s="280"/>
      <c r="AB261" s="280"/>
      <c r="AC261" s="280"/>
      <c r="AD261" s="280"/>
      <c r="AE261" s="281"/>
      <c r="AF261" s="277" t="s">
        <v>96</v>
      </c>
      <c r="AG261" s="278"/>
      <c r="AH261" s="278"/>
      <c r="AI261" s="278"/>
      <c r="AJ261" s="267" t="s">
        <v>97</v>
      </c>
      <c r="AK261" s="268"/>
      <c r="AL261" s="163"/>
      <c r="AM261" s="164"/>
      <c r="AN261" s="163"/>
      <c r="AO261" s="164"/>
      <c r="AP261" s="163"/>
      <c r="AQ261" s="164"/>
      <c r="AR261" s="162"/>
      <c r="AS261" s="162"/>
      <c r="AT261" s="162"/>
      <c r="AU261" s="162"/>
      <c r="AV261" s="162"/>
      <c r="AW261" s="152"/>
      <c r="AX261" s="152"/>
      <c r="AY261" s="152"/>
      <c r="AZ261" s="152"/>
      <c r="BA261" s="152"/>
      <c r="BB261" s="152"/>
      <c r="BC261" s="152"/>
      <c r="BD261" s="152"/>
      <c r="BE261" s="152"/>
      <c r="BF261" s="152"/>
      <c r="BG261" s="152"/>
      <c r="BH261" s="152"/>
      <c r="BI261" s="152"/>
      <c r="BJ261" s="152"/>
      <c r="BK261" s="152"/>
      <c r="BL261" s="152"/>
      <c r="BM261" s="152"/>
      <c r="BN261" s="152"/>
      <c r="BO261" s="152"/>
      <c r="BP261" s="152"/>
      <c r="BQ261" s="152"/>
      <c r="BR261" s="153" t="s">
        <v>32</v>
      </c>
      <c r="BS261" s="153"/>
      <c r="BT261" s="153"/>
      <c r="BU261" s="153"/>
      <c r="BV261" s="153"/>
      <c r="BW261" s="153"/>
      <c r="BX261" s="154"/>
    </row>
    <row r="262" spans="1:112" s="6" customFormat="1" ht="12" x14ac:dyDescent="0.2">
      <c r="A262" s="269" t="s">
        <v>104</v>
      </c>
      <c r="B262" s="270"/>
      <c r="C262" s="270"/>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c r="Z262" s="270"/>
      <c r="AA262" s="270"/>
      <c r="AB262" s="270"/>
      <c r="AC262" s="270"/>
      <c r="AD262" s="270"/>
      <c r="AE262" s="271"/>
      <c r="AF262" s="161" t="s">
        <v>158</v>
      </c>
      <c r="AG262" s="162"/>
      <c r="AH262" s="162"/>
      <c r="AI262" s="162"/>
      <c r="AJ262" s="97"/>
      <c r="AK262" s="98"/>
      <c r="AL262" s="163"/>
      <c r="AM262" s="164"/>
      <c r="AN262" s="163"/>
      <c r="AO262" s="164"/>
      <c r="AP262" s="163"/>
      <c r="AQ262" s="164"/>
      <c r="AR262" s="162"/>
      <c r="AS262" s="162"/>
      <c r="AT262" s="162"/>
      <c r="AU262" s="162"/>
      <c r="AV262" s="162"/>
      <c r="AW262" s="152"/>
      <c r="AX262" s="152"/>
      <c r="AY262" s="152"/>
      <c r="AZ262" s="152"/>
      <c r="BA262" s="152"/>
      <c r="BB262" s="152"/>
      <c r="BC262" s="152"/>
      <c r="BD262" s="152"/>
      <c r="BE262" s="152"/>
      <c r="BF262" s="152"/>
      <c r="BG262" s="152"/>
      <c r="BH262" s="152"/>
      <c r="BI262" s="152"/>
      <c r="BJ262" s="152"/>
      <c r="BK262" s="152"/>
      <c r="BL262" s="152"/>
      <c r="BM262" s="152"/>
      <c r="BN262" s="152"/>
      <c r="BO262" s="152"/>
      <c r="BP262" s="152"/>
      <c r="BQ262" s="152"/>
      <c r="BR262" s="153" t="s">
        <v>32</v>
      </c>
      <c r="BS262" s="153"/>
      <c r="BT262" s="153"/>
      <c r="BU262" s="153"/>
      <c r="BV262" s="153"/>
      <c r="BW262" s="153"/>
      <c r="BX262" s="154"/>
    </row>
    <row r="263" spans="1:112" s="6" customFormat="1" ht="12" x14ac:dyDescent="0.2">
      <c r="A263" s="269" t="s">
        <v>105</v>
      </c>
      <c r="B263" s="270"/>
      <c r="C263" s="270"/>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c r="Z263" s="270"/>
      <c r="AA263" s="270"/>
      <c r="AB263" s="270"/>
      <c r="AC263" s="270"/>
      <c r="AD263" s="270"/>
      <c r="AE263" s="271"/>
      <c r="AF263" s="161" t="s">
        <v>159</v>
      </c>
      <c r="AG263" s="162"/>
      <c r="AH263" s="162"/>
      <c r="AI263" s="162"/>
      <c r="AJ263" s="97"/>
      <c r="AK263" s="98"/>
      <c r="AL263" s="163"/>
      <c r="AM263" s="164"/>
      <c r="AN263" s="163"/>
      <c r="AO263" s="164"/>
      <c r="AP263" s="163"/>
      <c r="AQ263" s="164"/>
      <c r="AR263" s="162"/>
      <c r="AS263" s="162"/>
      <c r="AT263" s="162"/>
      <c r="AU263" s="162"/>
      <c r="AV263" s="162"/>
      <c r="AW263" s="152"/>
      <c r="AX263" s="152"/>
      <c r="AY263" s="152"/>
      <c r="AZ263" s="152"/>
      <c r="BA263" s="152"/>
      <c r="BB263" s="152"/>
      <c r="BC263" s="152"/>
      <c r="BD263" s="152"/>
      <c r="BE263" s="152"/>
      <c r="BF263" s="152"/>
      <c r="BG263" s="152"/>
      <c r="BH263" s="152"/>
      <c r="BI263" s="152"/>
      <c r="BJ263" s="152"/>
      <c r="BK263" s="152"/>
      <c r="BL263" s="152"/>
      <c r="BM263" s="152"/>
      <c r="BN263" s="152"/>
      <c r="BO263" s="152"/>
      <c r="BP263" s="152"/>
      <c r="BQ263" s="152"/>
      <c r="BR263" s="153" t="s">
        <v>32</v>
      </c>
      <c r="BS263" s="153"/>
      <c r="BT263" s="153"/>
      <c r="BU263" s="153"/>
      <c r="BV263" s="153"/>
      <c r="BW263" s="153"/>
      <c r="BX263" s="154"/>
    </row>
    <row r="264" spans="1:112" s="6" customFormat="1" ht="12" x14ac:dyDescent="0.2">
      <c r="A264" s="265" t="s">
        <v>106</v>
      </c>
      <c r="B264" s="219"/>
      <c r="C264" s="219"/>
      <c r="D264" s="219"/>
      <c r="E264" s="219"/>
      <c r="F264" s="219"/>
      <c r="G264" s="219"/>
      <c r="H264" s="219"/>
      <c r="I264" s="219"/>
      <c r="J264" s="219"/>
      <c r="K264" s="219"/>
      <c r="L264" s="219"/>
      <c r="M264" s="219"/>
      <c r="N264" s="219"/>
      <c r="O264" s="219"/>
      <c r="P264" s="219"/>
      <c r="Q264" s="219"/>
      <c r="R264" s="219"/>
      <c r="S264" s="219"/>
      <c r="T264" s="219"/>
      <c r="U264" s="219"/>
      <c r="V264" s="219"/>
      <c r="W264" s="219"/>
      <c r="X264" s="219"/>
      <c r="Y264" s="219"/>
      <c r="Z264" s="219"/>
      <c r="AA264" s="219"/>
      <c r="AB264" s="219"/>
      <c r="AC264" s="219"/>
      <c r="AD264" s="219"/>
      <c r="AE264" s="266"/>
      <c r="AF264" s="161" t="s">
        <v>160</v>
      </c>
      <c r="AG264" s="162"/>
      <c r="AH264" s="162"/>
      <c r="AI264" s="162"/>
      <c r="AJ264" s="97"/>
      <c r="AK264" s="98"/>
      <c r="AL264" s="163"/>
      <c r="AM264" s="164"/>
      <c r="AN264" s="163"/>
      <c r="AO264" s="164"/>
      <c r="AP264" s="163"/>
      <c r="AQ264" s="164"/>
      <c r="AR264" s="162"/>
      <c r="AS264" s="162"/>
      <c r="AT264" s="162"/>
      <c r="AU264" s="162"/>
      <c r="AV264" s="162"/>
      <c r="AW264" s="152"/>
      <c r="AX264" s="152"/>
      <c r="AY264" s="152"/>
      <c r="AZ264" s="152"/>
      <c r="BA264" s="152"/>
      <c r="BB264" s="152"/>
      <c r="BC264" s="152"/>
      <c r="BD264" s="152"/>
      <c r="BE264" s="152"/>
      <c r="BF264" s="152"/>
      <c r="BG264" s="152"/>
      <c r="BH264" s="152"/>
      <c r="BI264" s="152"/>
      <c r="BJ264" s="152"/>
      <c r="BK264" s="152"/>
      <c r="BL264" s="152"/>
      <c r="BM264" s="152"/>
      <c r="BN264" s="152"/>
      <c r="BO264" s="152"/>
      <c r="BP264" s="152"/>
      <c r="BQ264" s="152"/>
      <c r="BR264" s="153" t="s">
        <v>32</v>
      </c>
      <c r="BS264" s="153"/>
      <c r="BT264" s="153"/>
      <c r="BU264" s="153"/>
      <c r="BV264" s="153"/>
      <c r="BW264" s="153"/>
      <c r="BX264" s="154"/>
    </row>
    <row r="265" spans="1:112" s="6" customFormat="1" ht="12" x14ac:dyDescent="0.2">
      <c r="A265" s="274" t="s">
        <v>107</v>
      </c>
      <c r="B265" s="275"/>
      <c r="C265" s="275"/>
      <c r="D265" s="275"/>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6"/>
      <c r="AF265" s="277" t="s">
        <v>98</v>
      </c>
      <c r="AG265" s="278"/>
      <c r="AH265" s="278"/>
      <c r="AI265" s="278"/>
      <c r="AJ265" s="267" t="s">
        <v>32</v>
      </c>
      <c r="AK265" s="268"/>
      <c r="AL265" s="163"/>
      <c r="AM265" s="164"/>
      <c r="AN265" s="163"/>
      <c r="AO265" s="164"/>
      <c r="AP265" s="163"/>
      <c r="AQ265" s="164"/>
      <c r="AR265" s="162"/>
      <c r="AS265" s="162"/>
      <c r="AT265" s="162"/>
      <c r="AU265" s="162"/>
      <c r="AV265" s="162"/>
      <c r="AW265" s="153"/>
      <c r="AX265" s="153"/>
      <c r="AY265" s="153"/>
      <c r="AZ265" s="153"/>
      <c r="BA265" s="153"/>
      <c r="BB265" s="153"/>
      <c r="BC265" s="153"/>
      <c r="BD265" s="153"/>
      <c r="BE265" s="153"/>
      <c r="BF265" s="153"/>
      <c r="BG265" s="153"/>
      <c r="BH265" s="153"/>
      <c r="BI265" s="153"/>
      <c r="BJ265" s="153"/>
      <c r="BK265" s="153"/>
      <c r="BL265" s="153"/>
      <c r="BM265" s="153"/>
      <c r="BN265" s="153"/>
      <c r="BO265" s="153"/>
      <c r="BP265" s="153"/>
      <c r="BQ265" s="153"/>
      <c r="BR265" s="153" t="s">
        <v>32</v>
      </c>
      <c r="BS265" s="153"/>
      <c r="BT265" s="153"/>
      <c r="BU265" s="153"/>
      <c r="BV265" s="153"/>
      <c r="BW265" s="153"/>
      <c r="BX265" s="154"/>
      <c r="CT265" s="461"/>
      <c r="CU265" s="462"/>
      <c r="CV265" s="462"/>
      <c r="CW265" s="462"/>
      <c r="CX265" s="462"/>
      <c r="CY265" s="462"/>
      <c r="CZ265" s="462"/>
    </row>
    <row r="266" spans="1:112" s="6" customFormat="1" ht="12" x14ac:dyDescent="0.2">
      <c r="A266" s="269" t="s">
        <v>223</v>
      </c>
      <c r="B266" s="270"/>
      <c r="C266" s="270"/>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c r="Z266" s="270"/>
      <c r="AA266" s="270"/>
      <c r="AB266" s="270"/>
      <c r="AC266" s="270"/>
      <c r="AD266" s="270"/>
      <c r="AE266" s="271"/>
      <c r="AF266" s="161" t="s">
        <v>99</v>
      </c>
      <c r="AG266" s="162"/>
      <c r="AH266" s="162"/>
      <c r="AI266" s="162"/>
      <c r="AJ266" s="97" t="s">
        <v>100</v>
      </c>
      <c r="AK266" s="98"/>
      <c r="AL266" s="163"/>
      <c r="AM266" s="164"/>
      <c r="AN266" s="163"/>
      <c r="AO266" s="164"/>
      <c r="AP266" s="163"/>
      <c r="AQ266" s="164"/>
      <c r="AR266" s="162"/>
      <c r="AS266" s="162"/>
      <c r="AT266" s="162"/>
      <c r="AU266" s="162"/>
      <c r="AV266" s="162"/>
      <c r="AW266" s="153"/>
      <c r="AX266" s="153"/>
      <c r="AY266" s="153"/>
      <c r="AZ266" s="153"/>
      <c r="BA266" s="153"/>
      <c r="BB266" s="153"/>
      <c r="BC266" s="153"/>
      <c r="BD266" s="153"/>
      <c r="BE266" s="153"/>
      <c r="BF266" s="153"/>
      <c r="BG266" s="153"/>
      <c r="BH266" s="153"/>
      <c r="BI266" s="153"/>
      <c r="BJ266" s="153"/>
      <c r="BK266" s="153"/>
      <c r="BL266" s="153"/>
      <c r="BM266" s="153"/>
      <c r="BN266" s="153"/>
      <c r="BO266" s="153"/>
      <c r="BP266" s="153"/>
      <c r="BQ266" s="153"/>
      <c r="BR266" s="153" t="s">
        <v>32</v>
      </c>
      <c r="BS266" s="153"/>
      <c r="BT266" s="153"/>
      <c r="BU266" s="153"/>
      <c r="BV266" s="153"/>
      <c r="BW266" s="153"/>
      <c r="BX266" s="154"/>
      <c r="CL266" s="461"/>
      <c r="CM266" s="462"/>
      <c r="CN266" s="462"/>
      <c r="CO266" s="462"/>
      <c r="CP266" s="462"/>
      <c r="CQ266" s="462"/>
      <c r="CR266" s="462"/>
      <c r="CS266" s="462"/>
      <c r="CT266" s="462"/>
      <c r="CU266" s="462"/>
      <c r="CV266" s="462"/>
      <c r="CW266" s="462"/>
      <c r="CX266" s="462"/>
      <c r="CY266" s="462"/>
      <c r="CZ266" s="462"/>
      <c r="DA266" s="462"/>
      <c r="DB266" s="462"/>
      <c r="DC266" s="462"/>
      <c r="DD266" s="462"/>
      <c r="DE266" s="462"/>
      <c r="DF266" s="462"/>
      <c r="DG266" s="462"/>
      <c r="DH266" s="462"/>
    </row>
    <row r="267" spans="1:112" s="6" customFormat="1" ht="13.5" customHeight="1" thickBot="1" x14ac:dyDescent="0.25">
      <c r="A267" s="258"/>
      <c r="B267" s="25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60"/>
      <c r="AF267" s="261"/>
      <c r="AG267" s="262"/>
      <c r="AH267" s="262"/>
      <c r="AI267" s="262"/>
      <c r="AJ267" s="254"/>
      <c r="AK267" s="255"/>
      <c r="AL267" s="163"/>
      <c r="AM267" s="164"/>
      <c r="AN267" s="163"/>
      <c r="AO267" s="164"/>
      <c r="AP267" s="163"/>
      <c r="AQ267" s="164"/>
      <c r="AR267" s="262"/>
      <c r="AS267" s="262"/>
      <c r="AT267" s="262"/>
      <c r="AU267" s="262"/>
      <c r="AV267" s="262"/>
      <c r="AW267" s="263"/>
      <c r="AX267" s="263"/>
      <c r="AY267" s="263"/>
      <c r="AZ267" s="263"/>
      <c r="BA267" s="263"/>
      <c r="BB267" s="263"/>
      <c r="BC267" s="263"/>
      <c r="BD267" s="263"/>
      <c r="BE267" s="263"/>
      <c r="BF267" s="263"/>
      <c r="BG267" s="263"/>
      <c r="BH267" s="263"/>
      <c r="BI267" s="263"/>
      <c r="BJ267" s="263"/>
      <c r="BK267" s="263"/>
      <c r="BL267" s="263"/>
      <c r="BM267" s="263"/>
      <c r="BN267" s="263"/>
      <c r="BO267" s="263"/>
      <c r="BP267" s="263"/>
      <c r="BQ267" s="263"/>
      <c r="BR267" s="263"/>
      <c r="BS267" s="263"/>
      <c r="BT267" s="263"/>
      <c r="BU267" s="263"/>
      <c r="BV267" s="263"/>
      <c r="BW267" s="263"/>
      <c r="BX267" s="264"/>
    </row>
    <row r="268" spans="1:112" s="6" customFormat="1" ht="13.5" customHeight="1" x14ac:dyDescent="0.2">
      <c r="A268" s="51"/>
      <c r="B268" s="51"/>
      <c r="C268" s="51"/>
      <c r="D268" s="51"/>
      <c r="E268" s="51"/>
      <c r="F268" s="51"/>
      <c r="G268" s="51"/>
      <c r="H268" s="51"/>
      <c r="I268" s="51"/>
      <c r="J268" s="51"/>
      <c r="K268" s="51"/>
      <c r="L268" s="51"/>
      <c r="M268" s="51"/>
      <c r="N268" s="51"/>
      <c r="O268" s="51"/>
      <c r="P268" s="51"/>
      <c r="Q268" s="55"/>
      <c r="R268" s="55"/>
      <c r="S268" s="55"/>
      <c r="T268" s="55"/>
      <c r="U268" s="55"/>
      <c r="V268" s="55"/>
      <c r="W268" s="55"/>
      <c r="X268" s="55"/>
      <c r="Y268" s="55"/>
      <c r="Z268" s="55"/>
      <c r="AA268" s="55"/>
      <c r="AB268" s="55"/>
      <c r="AC268" s="55"/>
      <c r="AD268" s="55"/>
      <c r="AE268" s="55"/>
      <c r="AF268" s="52"/>
      <c r="AG268" s="52"/>
      <c r="AH268" s="52"/>
      <c r="AI268" s="52"/>
      <c r="AJ268" s="56"/>
      <c r="AK268" s="56"/>
      <c r="AL268" s="52"/>
      <c r="AM268" s="52"/>
      <c r="AN268" s="52"/>
      <c r="AO268" s="52"/>
      <c r="AP268" s="52"/>
      <c r="AQ268" s="52"/>
      <c r="AR268" s="52"/>
      <c r="AS268" s="52"/>
      <c r="AT268" s="52"/>
      <c r="AU268" s="52"/>
      <c r="AV268" s="52"/>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row>
    <row r="269" spans="1:112" s="6" customFormat="1" ht="13.5" customHeight="1" x14ac:dyDescent="0.2">
      <c r="A269" s="51"/>
      <c r="B269" s="51"/>
      <c r="C269" s="51"/>
      <c r="D269" s="51"/>
      <c r="E269" s="51"/>
      <c r="F269" s="51"/>
      <c r="G269" s="51"/>
      <c r="H269" s="51"/>
      <c r="I269" s="51"/>
      <c r="J269" s="51"/>
      <c r="K269" s="51"/>
      <c r="L269" s="51"/>
      <c r="M269" s="51"/>
      <c r="N269" s="51"/>
      <c r="O269" s="51"/>
      <c r="P269" s="51"/>
      <c r="Q269" s="55"/>
      <c r="R269" s="55"/>
      <c r="S269" s="55"/>
      <c r="T269" s="55"/>
      <c r="U269" s="55"/>
      <c r="V269" s="55"/>
      <c r="W269" s="55"/>
      <c r="X269" s="55"/>
      <c r="Y269" s="55"/>
      <c r="Z269" s="55"/>
      <c r="AA269" s="55"/>
      <c r="AB269" s="55"/>
      <c r="AC269" s="55"/>
      <c r="AD269" s="55"/>
      <c r="AE269" s="55"/>
      <c r="AF269" s="52"/>
      <c r="AG269" s="52"/>
      <c r="AH269" s="52"/>
      <c r="AI269" s="52"/>
      <c r="AJ269" s="56"/>
      <c r="AK269" s="56"/>
      <c r="AL269" s="52"/>
      <c r="AM269" s="52"/>
      <c r="AN269" s="52"/>
      <c r="AO269" s="52"/>
      <c r="AP269" s="52"/>
      <c r="AQ269" s="52"/>
      <c r="AR269" s="52"/>
      <c r="AS269" s="52"/>
      <c r="AT269" s="52"/>
      <c r="AU269" s="52"/>
      <c r="AV269" s="52"/>
      <c r="AW269" s="181">
        <f>AW25+AW26+AW27+AW29-AW83+AW28</f>
        <v>0</v>
      </c>
      <c r="AX269" s="181"/>
      <c r="AY269" s="181"/>
      <c r="AZ269" s="181"/>
      <c r="BA269" s="181"/>
      <c r="BB269" s="181"/>
      <c r="BC269" s="181"/>
      <c r="BD269" s="181">
        <f t="shared" ref="BD269" si="13">BD25+BD26+BD27+BD29-BD83+BD28</f>
        <v>0</v>
      </c>
      <c r="BE269" s="181"/>
      <c r="BF269" s="181"/>
      <c r="BG269" s="181"/>
      <c r="BH269" s="181"/>
      <c r="BI269" s="181"/>
      <c r="BJ269" s="181"/>
      <c r="BK269" s="181">
        <f t="shared" ref="BK269" si="14">BK25+BK26+BK27+BK29-BK83+BK28</f>
        <v>0</v>
      </c>
      <c r="BL269" s="181"/>
      <c r="BM269" s="181"/>
      <c r="BN269" s="181"/>
      <c r="BO269" s="181"/>
      <c r="BP269" s="181"/>
      <c r="BQ269" s="181"/>
      <c r="BR269" s="57"/>
      <c r="BS269" s="57"/>
      <c r="BT269" s="57"/>
      <c r="BU269" s="57"/>
      <c r="BV269" s="57"/>
      <c r="BW269" s="57"/>
      <c r="BX269" s="57"/>
    </row>
    <row r="270" spans="1:112" s="6" customFormat="1" ht="13.5" customHeight="1" x14ac:dyDescent="0.2">
      <c r="A270" s="51"/>
      <c r="B270" s="51"/>
      <c r="C270" s="51"/>
      <c r="D270" s="51"/>
      <c r="E270" s="51"/>
      <c r="F270" s="51"/>
      <c r="G270" s="51"/>
      <c r="H270" s="51"/>
      <c r="I270" s="51"/>
      <c r="J270" s="51"/>
      <c r="K270" s="51"/>
      <c r="L270" s="51"/>
      <c r="M270" s="51"/>
      <c r="N270" s="51"/>
      <c r="O270" s="51"/>
      <c r="P270" s="51"/>
      <c r="Q270" s="55"/>
      <c r="R270" s="55"/>
      <c r="S270" s="55"/>
      <c r="T270" s="55"/>
      <c r="U270" s="55"/>
      <c r="V270" s="55"/>
      <c r="W270" s="55"/>
      <c r="X270" s="55"/>
      <c r="Y270" s="55"/>
      <c r="Z270" s="55"/>
      <c r="AA270" s="55"/>
      <c r="AB270" s="55"/>
      <c r="AC270" s="55"/>
      <c r="AD270" s="55"/>
      <c r="AE270" s="55"/>
      <c r="AF270" s="52"/>
      <c r="AG270" s="52"/>
      <c r="AH270" s="52"/>
      <c r="AI270" s="52"/>
      <c r="AJ270" s="56"/>
      <c r="AK270" s="56"/>
      <c r="AL270" s="52"/>
      <c r="AM270" s="52"/>
      <c r="AN270" s="52"/>
      <c r="AO270" s="52"/>
      <c r="AP270" s="52"/>
      <c r="AQ270" s="52"/>
      <c r="AR270" s="186" t="s">
        <v>213</v>
      </c>
      <c r="AS270" s="186"/>
      <c r="AT270" s="186"/>
      <c r="AU270" s="186"/>
      <c r="AV270" s="52"/>
      <c r="AW270" s="187">
        <f>AW93+AW104+AW116+AW133+AW148+AW162+AW165+AW238+AW229+AW246+AW190+AW183+AW180+AW171+AW205+AW177+AW215++AW218</f>
        <v>19133159.030000001</v>
      </c>
      <c r="AX270" s="188"/>
      <c r="AY270" s="188"/>
      <c r="AZ270" s="188"/>
      <c r="BA270" s="188"/>
      <c r="BB270" s="188"/>
      <c r="BC270" s="189"/>
      <c r="BD270" s="187">
        <f>BD93+BD104+BD116+BD133+BD148+BD162+BD165+BD229+BD238</f>
        <v>15186257</v>
      </c>
      <c r="BE270" s="188"/>
      <c r="BF270" s="188"/>
      <c r="BG270" s="188"/>
      <c r="BH270" s="188"/>
      <c r="BI270" s="188"/>
      <c r="BJ270" s="189"/>
      <c r="BK270" s="187">
        <f>BK93+BK104+BK116+BK133+BK148+BK162+BK165+BK229+BK238</f>
        <v>15186257</v>
      </c>
      <c r="BL270" s="188"/>
      <c r="BM270" s="188"/>
      <c r="BN270" s="188"/>
      <c r="BO270" s="188"/>
      <c r="BP270" s="189"/>
      <c r="BQ270" s="50"/>
      <c r="BR270" s="57"/>
      <c r="BS270" s="57"/>
      <c r="BT270" s="57"/>
      <c r="BU270" s="57"/>
      <c r="BV270" s="57"/>
      <c r="BW270" s="57"/>
      <c r="BX270" s="57"/>
      <c r="BY270" s="49"/>
      <c r="BZ270" s="49"/>
    </row>
    <row r="271" spans="1:112" s="6" customFormat="1" ht="13.5" customHeight="1" x14ac:dyDescent="0.2">
      <c r="A271" s="51"/>
      <c r="B271" s="51"/>
      <c r="C271" s="51"/>
      <c r="D271" s="51"/>
      <c r="E271" s="51"/>
      <c r="F271" s="51"/>
      <c r="G271" s="51"/>
      <c r="H271" s="51"/>
      <c r="I271" s="51"/>
      <c r="J271" s="51"/>
      <c r="K271" s="51"/>
      <c r="L271" s="51"/>
      <c r="M271" s="51"/>
      <c r="N271" s="51"/>
      <c r="O271" s="51"/>
      <c r="P271" s="51"/>
      <c r="Q271" s="55"/>
      <c r="R271" s="55"/>
      <c r="S271" s="55"/>
      <c r="T271" s="55"/>
      <c r="U271" s="55"/>
      <c r="V271" s="55"/>
      <c r="W271" s="55"/>
      <c r="X271" s="55"/>
      <c r="Y271" s="55"/>
      <c r="Z271" s="55"/>
      <c r="AA271" s="55"/>
      <c r="AB271" s="55"/>
      <c r="AC271" s="55"/>
      <c r="AD271" s="55"/>
      <c r="AE271" s="55"/>
      <c r="AF271" s="52"/>
      <c r="AG271" s="52"/>
      <c r="AH271" s="52"/>
      <c r="AI271" s="52"/>
      <c r="AJ271" s="56"/>
      <c r="AK271" s="56"/>
      <c r="AL271" s="52"/>
      <c r="AM271" s="52"/>
      <c r="AN271" s="52"/>
      <c r="AO271" s="52"/>
      <c r="AP271" s="52"/>
      <c r="AQ271" s="52"/>
      <c r="AR271" s="186" t="s">
        <v>76</v>
      </c>
      <c r="AS271" s="186"/>
      <c r="AT271" s="186"/>
      <c r="AU271" s="186"/>
      <c r="AV271" s="52"/>
      <c r="AW271" s="241">
        <f>AW86+AW97+AW108+AW124+AW138+AW159+AW225+AW234+AW250+AW242+AW198+AW194+AW202+AW256+AW208+AW212</f>
        <v>59706789</v>
      </c>
      <c r="AX271" s="241"/>
      <c r="AY271" s="241"/>
      <c r="AZ271" s="241"/>
      <c r="BA271" s="241"/>
      <c r="BB271" s="241"/>
      <c r="BC271" s="241"/>
      <c r="BD271" s="241">
        <f>BD86+BD97+BD108+BD124+BD138+BD159+BD225+BD234+BD250</f>
        <v>55506961</v>
      </c>
      <c r="BE271" s="241"/>
      <c r="BF271" s="241"/>
      <c r="BG271" s="241"/>
      <c r="BH271" s="241"/>
      <c r="BI271" s="241"/>
      <c r="BJ271" s="241"/>
      <c r="BK271" s="187">
        <f>BK86+BK97+BK108+BK124+BK138+BK159+BK225+BK234</f>
        <v>55506961</v>
      </c>
      <c r="BL271" s="188"/>
      <c r="BM271" s="188"/>
      <c r="BN271" s="188"/>
      <c r="BO271" s="188"/>
      <c r="BP271" s="189"/>
      <c r="BQ271" s="57"/>
      <c r="BR271" s="57"/>
      <c r="BS271" s="57"/>
      <c r="BT271" s="57"/>
      <c r="BU271" s="57"/>
      <c r="BV271" s="57"/>
      <c r="BW271" s="57"/>
      <c r="BX271" s="57"/>
    </row>
    <row r="272" spans="1:112" s="6" customFormat="1" ht="13.5" customHeight="1" x14ac:dyDescent="0.2">
      <c r="A272" s="53"/>
      <c r="B272" s="53"/>
      <c r="C272" s="53"/>
      <c r="D272" s="53"/>
      <c r="E272" s="53"/>
      <c r="F272" s="53"/>
      <c r="G272" s="53"/>
      <c r="H272" s="53"/>
      <c r="I272" s="53"/>
      <c r="J272" s="53"/>
      <c r="K272" s="53"/>
      <c r="L272" s="53"/>
      <c r="M272" s="53"/>
      <c r="N272" s="53"/>
      <c r="O272" s="53"/>
      <c r="P272" s="53"/>
      <c r="Q272" s="55"/>
      <c r="R272" s="55"/>
      <c r="S272" s="55"/>
      <c r="T272" s="55"/>
      <c r="U272" s="55"/>
      <c r="V272" s="55"/>
      <c r="W272" s="55"/>
      <c r="X272" s="55"/>
      <c r="Y272" s="55"/>
      <c r="Z272" s="55"/>
      <c r="AA272" s="55"/>
      <c r="AB272" s="55"/>
      <c r="AC272" s="55"/>
      <c r="AD272" s="55"/>
      <c r="AE272" s="55"/>
      <c r="AF272" s="54"/>
      <c r="AG272" s="54"/>
      <c r="AH272" s="54"/>
      <c r="AI272" s="54"/>
      <c r="AJ272" s="56"/>
      <c r="AK272" s="56"/>
      <c r="AL272" s="54"/>
      <c r="AM272" s="54"/>
      <c r="AN272" s="54"/>
      <c r="AO272" s="54"/>
      <c r="AP272" s="54"/>
      <c r="AQ272" s="54"/>
      <c r="AR272" s="186" t="s">
        <v>77</v>
      </c>
      <c r="AS272" s="186"/>
      <c r="AT272" s="186"/>
      <c r="AU272" s="186"/>
      <c r="AV272" s="54"/>
      <c r="AW272" s="241">
        <f>AW89+AW99+AW110+AW127+AW141</f>
        <v>593000</v>
      </c>
      <c r="AX272" s="241"/>
      <c r="AY272" s="241"/>
      <c r="AZ272" s="241"/>
      <c r="BA272" s="241"/>
      <c r="BB272" s="241"/>
      <c r="BC272" s="241"/>
      <c r="BD272" s="241">
        <f>BD89+BD99+BD110+BD127+BD141</f>
        <v>593000</v>
      </c>
      <c r="BE272" s="241"/>
      <c r="BF272" s="241"/>
      <c r="BG272" s="241"/>
      <c r="BH272" s="241"/>
      <c r="BI272" s="241"/>
      <c r="BJ272" s="241"/>
      <c r="BK272" s="241">
        <f>BK88+BK99+BK110+BK126+BK140</f>
        <v>593000</v>
      </c>
      <c r="BL272" s="241"/>
      <c r="BM272" s="241"/>
      <c r="BN272" s="241"/>
      <c r="BO272" s="241"/>
      <c r="BP272" s="241"/>
      <c r="BQ272" s="57"/>
      <c r="BR272" s="57"/>
      <c r="BS272" s="57"/>
      <c r="BT272" s="57"/>
      <c r="BU272" s="57"/>
      <c r="BV272" s="57"/>
      <c r="BW272" s="57"/>
      <c r="BX272" s="57"/>
    </row>
    <row r="273" spans="1:77" s="6" customFormat="1" ht="13.5" customHeight="1" x14ac:dyDescent="0.2">
      <c r="A273" s="53"/>
      <c r="B273" s="53"/>
      <c r="C273" s="53"/>
      <c r="D273" s="53"/>
      <c r="E273" s="53"/>
      <c r="F273" s="53"/>
      <c r="G273" s="53"/>
      <c r="H273" s="53"/>
      <c r="I273" s="53"/>
      <c r="J273" s="53"/>
      <c r="K273" s="53"/>
      <c r="L273" s="53"/>
      <c r="M273" s="53"/>
      <c r="N273" s="53"/>
      <c r="O273" s="53"/>
      <c r="P273" s="53"/>
      <c r="Q273" s="55"/>
      <c r="R273" s="55"/>
      <c r="S273" s="55"/>
      <c r="T273" s="55"/>
      <c r="U273" s="55"/>
      <c r="V273" s="55"/>
      <c r="W273" s="55"/>
      <c r="X273" s="55"/>
      <c r="Y273" s="55"/>
      <c r="Z273" s="55"/>
      <c r="AA273" s="55"/>
      <c r="AB273" s="55"/>
      <c r="AC273" s="55"/>
      <c r="AD273" s="55"/>
      <c r="AE273" s="55"/>
      <c r="AF273" s="54"/>
      <c r="AG273" s="54"/>
      <c r="AH273" s="54"/>
      <c r="AI273" s="54"/>
      <c r="AJ273" s="56"/>
      <c r="AK273" s="56"/>
      <c r="AL273" s="54"/>
      <c r="AM273" s="54"/>
      <c r="AN273" s="54"/>
      <c r="AO273" s="54"/>
      <c r="AP273" s="54"/>
      <c r="AQ273" s="54"/>
      <c r="AR273" s="186" t="s">
        <v>78</v>
      </c>
      <c r="AS273" s="186"/>
      <c r="AT273" s="186"/>
      <c r="AU273" s="186"/>
      <c r="AV273" s="54"/>
      <c r="AW273" s="241">
        <f>AW129</f>
        <v>100000</v>
      </c>
      <c r="AX273" s="241"/>
      <c r="AY273" s="241"/>
      <c r="AZ273" s="241"/>
      <c r="BA273" s="241"/>
      <c r="BB273" s="241"/>
      <c r="BC273" s="241"/>
      <c r="BD273" s="241">
        <f>BD129</f>
        <v>100000</v>
      </c>
      <c r="BE273" s="241"/>
      <c r="BF273" s="241"/>
      <c r="BG273" s="241"/>
      <c r="BH273" s="241"/>
      <c r="BI273" s="241"/>
      <c r="BJ273" s="241"/>
      <c r="BK273" s="241">
        <f>BK129</f>
        <v>100000</v>
      </c>
      <c r="BL273" s="241"/>
      <c r="BM273" s="241"/>
      <c r="BN273" s="241"/>
      <c r="BO273" s="241"/>
      <c r="BP273" s="241"/>
      <c r="BQ273" s="57"/>
      <c r="BR273" s="57"/>
      <c r="BS273" s="57"/>
      <c r="BT273" s="57"/>
      <c r="BU273" s="57"/>
      <c r="BV273" s="57"/>
      <c r="BW273" s="57"/>
      <c r="BX273" s="57"/>
    </row>
    <row r="274" spans="1:77" s="6" customFormat="1" ht="13.5" customHeight="1" x14ac:dyDescent="0.2">
      <c r="A274" s="53"/>
      <c r="B274" s="53"/>
      <c r="C274" s="53"/>
      <c r="D274" s="53"/>
      <c r="E274" s="53"/>
      <c r="F274" s="53"/>
      <c r="G274" s="53"/>
      <c r="H274" s="53"/>
      <c r="I274" s="53"/>
      <c r="J274" s="53"/>
      <c r="K274" s="53"/>
      <c r="L274" s="53"/>
      <c r="M274" s="53"/>
      <c r="N274" s="53"/>
      <c r="O274" s="53"/>
      <c r="P274" s="53"/>
      <c r="Q274" s="55"/>
      <c r="R274" s="55"/>
      <c r="S274" s="55"/>
      <c r="T274" s="55"/>
      <c r="U274" s="55"/>
      <c r="V274" s="55"/>
      <c r="W274" s="55"/>
      <c r="X274" s="55"/>
      <c r="Y274" s="55"/>
      <c r="Z274" s="55"/>
      <c r="AA274" s="55"/>
      <c r="AB274" s="55"/>
      <c r="AC274" s="55"/>
      <c r="AD274" s="55"/>
      <c r="AE274" s="55"/>
      <c r="AF274" s="54"/>
      <c r="AG274" s="54"/>
      <c r="AH274" s="54"/>
      <c r="AI274" s="54"/>
      <c r="AJ274" s="56"/>
      <c r="AK274" s="56"/>
      <c r="AL274" s="54"/>
      <c r="AM274" s="54"/>
      <c r="AN274" s="54"/>
      <c r="AO274" s="54"/>
      <c r="AP274" s="54"/>
      <c r="AQ274" s="54"/>
      <c r="AR274" s="186" t="s">
        <v>79</v>
      </c>
      <c r="AS274" s="186"/>
      <c r="AT274" s="186"/>
      <c r="AU274" s="186"/>
      <c r="AV274" s="54"/>
      <c r="AW274" s="241">
        <f>AW87+AW98+AW109+AW125+AW139+AW160+AW226+AW235+AW251+AW243+AW199+AW195+AW203+AW257+AW209+AW213</f>
        <v>19066451</v>
      </c>
      <c r="AX274" s="241"/>
      <c r="AY274" s="241"/>
      <c r="AZ274" s="241"/>
      <c r="BA274" s="241"/>
      <c r="BB274" s="241"/>
      <c r="BC274" s="241"/>
      <c r="BD274" s="241">
        <f>BD87+BD98+BD109+BD125+BD139+BD160+BD226+BD235+BD251</f>
        <v>16763102</v>
      </c>
      <c r="BE274" s="241"/>
      <c r="BF274" s="241"/>
      <c r="BG274" s="241"/>
      <c r="BH274" s="241"/>
      <c r="BI274" s="241"/>
      <c r="BJ274" s="241"/>
      <c r="BK274" s="241">
        <f>BK87+BK98+BK109+BK125+BK139+BK160+BK226+BK235</f>
        <v>16763102</v>
      </c>
      <c r="BL274" s="241"/>
      <c r="BM274" s="241"/>
      <c r="BN274" s="241"/>
      <c r="BO274" s="241"/>
      <c r="BP274" s="241"/>
      <c r="BQ274" s="57"/>
      <c r="BR274" s="57"/>
      <c r="BS274" s="57"/>
      <c r="BT274" s="57"/>
      <c r="BU274" s="57"/>
      <c r="BV274" s="57"/>
      <c r="BW274" s="57"/>
      <c r="BX274" s="57"/>
    </row>
    <row r="275" spans="1:77" s="6" customFormat="1" ht="13.5" customHeight="1" x14ac:dyDescent="0.2">
      <c r="A275" s="53"/>
      <c r="B275" s="53"/>
      <c r="C275" s="53"/>
      <c r="D275" s="53"/>
      <c r="E275" s="53"/>
      <c r="F275" s="53"/>
      <c r="G275" s="53"/>
      <c r="H275" s="53"/>
      <c r="I275" s="53"/>
      <c r="J275" s="53"/>
      <c r="K275" s="53"/>
      <c r="L275" s="53"/>
      <c r="M275" s="53"/>
      <c r="N275" s="53"/>
      <c r="O275" s="53"/>
      <c r="P275" s="53"/>
      <c r="Q275" s="55"/>
      <c r="R275" s="55"/>
      <c r="S275" s="55"/>
      <c r="T275" s="55"/>
      <c r="U275" s="55"/>
      <c r="V275" s="55"/>
      <c r="W275" s="55"/>
      <c r="X275" s="55"/>
      <c r="Y275" s="55"/>
      <c r="Z275" s="55"/>
      <c r="AA275" s="55"/>
      <c r="AB275" s="55"/>
      <c r="AC275" s="55"/>
      <c r="AD275" s="55"/>
      <c r="AE275" s="55"/>
      <c r="AF275" s="54"/>
      <c r="AG275" s="54"/>
      <c r="AH275" s="54"/>
      <c r="AI275" s="54"/>
      <c r="AJ275" s="56"/>
      <c r="AK275" s="56"/>
      <c r="AL275" s="54"/>
      <c r="AM275" s="54"/>
      <c r="AN275" s="54"/>
      <c r="AO275" s="54"/>
      <c r="AP275" s="54"/>
      <c r="AQ275" s="54"/>
      <c r="AR275" s="186" t="s">
        <v>95</v>
      </c>
      <c r="AS275" s="186"/>
      <c r="AT275" s="186"/>
      <c r="AU275" s="186"/>
      <c r="AV275" s="54"/>
      <c r="AW275" s="241">
        <f>AW91+AW94+AW102+AW105+AW112+AW116+AW130+AW133+AW144+AW148+AW165+AW227+AW229+AW238+AW252+AW259+AW162+AW167+AW244+AW187+AW246+AW190+AW183+AW180+AW170+AW205+AW103+AW220+AW217+AW214+AW176</f>
        <v>24252364.030000001</v>
      </c>
      <c r="AX275" s="241"/>
      <c r="AY275" s="241"/>
      <c r="AZ275" s="241"/>
      <c r="BA275" s="241"/>
      <c r="BB275" s="241"/>
      <c r="BC275" s="241"/>
      <c r="BD275" s="241">
        <f>BD91+BD94+BD102+BD105+BD112+BD116+BD130+BD133+BD144+BD148+BD165+BD227+BD229+BD238+BD252+BD259+BD162+BD206</f>
        <v>23151022</v>
      </c>
      <c r="BE275" s="241"/>
      <c r="BF275" s="241"/>
      <c r="BG275" s="241"/>
      <c r="BH275" s="241"/>
      <c r="BI275" s="241"/>
      <c r="BJ275" s="241"/>
      <c r="BK275" s="241">
        <f>BK90+BK93+BK101+BK104+BK112+BK116+BK130+BK133+BK144+BK148+BK164+BK227+BK229+BK238+BK206</f>
        <v>23151022</v>
      </c>
      <c r="BL275" s="241"/>
      <c r="BM275" s="241"/>
      <c r="BN275" s="241"/>
      <c r="BO275" s="241"/>
      <c r="BP275" s="241"/>
      <c r="BQ275" s="57"/>
      <c r="BR275" s="57"/>
      <c r="BS275" s="57"/>
      <c r="BT275" s="57"/>
      <c r="BU275" s="57"/>
      <c r="BV275" s="57"/>
      <c r="BW275" s="57"/>
      <c r="BX275" s="57"/>
    </row>
    <row r="276" spans="1:77" s="6" customFormat="1" ht="13.5" customHeight="1" x14ac:dyDescent="0.2">
      <c r="A276" s="53"/>
      <c r="B276" s="53"/>
      <c r="C276" s="53"/>
      <c r="D276" s="53"/>
      <c r="E276" s="53"/>
      <c r="F276" s="53"/>
      <c r="G276" s="53"/>
      <c r="H276" s="53"/>
      <c r="I276" s="53"/>
      <c r="J276" s="53"/>
      <c r="K276" s="53"/>
      <c r="L276" s="53"/>
      <c r="M276" s="53"/>
      <c r="N276" s="53"/>
      <c r="O276" s="53"/>
      <c r="P276" s="53"/>
      <c r="Q276" s="55"/>
      <c r="R276" s="55"/>
      <c r="S276" s="55"/>
      <c r="T276" s="55"/>
      <c r="U276" s="55"/>
      <c r="V276" s="55"/>
      <c r="W276" s="55"/>
      <c r="X276" s="55"/>
      <c r="Y276" s="55"/>
      <c r="Z276" s="55"/>
      <c r="AA276" s="55"/>
      <c r="AB276" s="55"/>
      <c r="AC276" s="55"/>
      <c r="AD276" s="55"/>
      <c r="AE276" s="55"/>
      <c r="AF276" s="54"/>
      <c r="AG276" s="54"/>
      <c r="AH276" s="54"/>
      <c r="AI276" s="54"/>
      <c r="AJ276" s="56"/>
      <c r="AK276" s="56"/>
      <c r="AL276" s="54"/>
      <c r="AM276" s="54"/>
      <c r="AN276" s="54"/>
      <c r="AO276" s="54"/>
      <c r="AP276" s="54"/>
      <c r="AQ276" s="54"/>
      <c r="AR276" s="186" t="s">
        <v>89</v>
      </c>
      <c r="AS276" s="186"/>
      <c r="AT276" s="186"/>
      <c r="AU276" s="186"/>
      <c r="AV276" s="54"/>
      <c r="AW276" s="241">
        <f>AW143</f>
        <v>10000</v>
      </c>
      <c r="AX276" s="241"/>
      <c r="AY276" s="241"/>
      <c r="AZ276" s="241"/>
      <c r="BA276" s="241"/>
      <c r="BB276" s="241"/>
      <c r="BC276" s="241"/>
      <c r="BD276" s="241">
        <f>BD143</f>
        <v>10000</v>
      </c>
      <c r="BE276" s="241"/>
      <c r="BF276" s="241"/>
      <c r="BG276" s="241"/>
      <c r="BH276" s="241"/>
      <c r="BI276" s="241"/>
      <c r="BJ276" s="241"/>
      <c r="BK276" s="241">
        <v>10000</v>
      </c>
      <c r="BL276" s="241"/>
      <c r="BM276" s="241"/>
      <c r="BN276" s="241"/>
      <c r="BO276" s="241"/>
      <c r="BP276" s="241"/>
      <c r="BQ276" s="57"/>
      <c r="BR276" s="57"/>
      <c r="BS276" s="57"/>
      <c r="BT276" s="57"/>
      <c r="BU276" s="57"/>
      <c r="BV276" s="57"/>
      <c r="BW276" s="57"/>
      <c r="BX276" s="57"/>
    </row>
    <row r="277" spans="1:77" s="6" customFormat="1" ht="13.5" customHeight="1" x14ac:dyDescent="0.2">
      <c r="A277" s="53"/>
      <c r="B277" s="53"/>
      <c r="C277" s="53"/>
      <c r="D277" s="53"/>
      <c r="E277" s="53"/>
      <c r="F277" s="53"/>
      <c r="G277" s="53"/>
      <c r="H277" s="53"/>
      <c r="I277" s="53"/>
      <c r="J277" s="53"/>
      <c r="K277" s="53"/>
      <c r="L277" s="53"/>
      <c r="M277" s="53"/>
      <c r="N277" s="53"/>
      <c r="O277" s="53"/>
      <c r="P277" s="53"/>
      <c r="Q277" s="55"/>
      <c r="R277" s="55"/>
      <c r="S277" s="55"/>
      <c r="T277" s="55"/>
      <c r="U277" s="55"/>
      <c r="V277" s="55"/>
      <c r="W277" s="55"/>
      <c r="X277" s="55"/>
      <c r="Y277" s="55"/>
      <c r="Z277" s="55"/>
      <c r="AA277" s="55"/>
      <c r="AB277" s="55"/>
      <c r="AC277" s="55"/>
      <c r="AD277" s="55"/>
      <c r="AE277" s="55"/>
      <c r="AF277" s="54"/>
      <c r="AG277" s="54"/>
      <c r="AH277" s="54"/>
      <c r="AI277" s="54"/>
      <c r="AJ277" s="56"/>
      <c r="AK277" s="56"/>
      <c r="AL277" s="54"/>
      <c r="AM277" s="54"/>
      <c r="AN277" s="54"/>
      <c r="AO277" s="54"/>
      <c r="AP277" s="54"/>
      <c r="AQ277" s="54"/>
      <c r="AR277" s="186" t="s">
        <v>90</v>
      </c>
      <c r="AS277" s="186"/>
      <c r="AT277" s="186"/>
      <c r="AU277" s="186"/>
      <c r="AV277" s="54"/>
      <c r="AW277" s="241">
        <f>AW237</f>
        <v>50000</v>
      </c>
      <c r="AX277" s="241"/>
      <c r="AY277" s="241"/>
      <c r="AZ277" s="241"/>
      <c r="BA277" s="241"/>
      <c r="BB277" s="241"/>
      <c r="BC277" s="241"/>
      <c r="BD277" s="241">
        <f>BD237</f>
        <v>50000</v>
      </c>
      <c r="BE277" s="241"/>
      <c r="BF277" s="241"/>
      <c r="BG277" s="241"/>
      <c r="BH277" s="241"/>
      <c r="BI277" s="241"/>
      <c r="BJ277" s="241"/>
      <c r="BK277" s="241">
        <v>50000</v>
      </c>
      <c r="BL277" s="241"/>
      <c r="BM277" s="241"/>
      <c r="BN277" s="241"/>
      <c r="BO277" s="241"/>
      <c r="BP277" s="241"/>
      <c r="BQ277" s="57"/>
      <c r="BR277" s="57"/>
      <c r="BS277" s="57"/>
      <c r="BT277" s="57"/>
      <c r="BU277" s="57"/>
      <c r="BV277" s="57"/>
      <c r="BW277" s="57"/>
      <c r="BX277" s="57"/>
    </row>
    <row r="278" spans="1:77" s="6" customFormat="1" ht="13.5" customHeight="1" x14ac:dyDescent="0.2">
      <c r="A278" s="53"/>
      <c r="B278" s="53"/>
      <c r="C278" s="53"/>
      <c r="D278" s="53"/>
      <c r="E278" s="53"/>
      <c r="F278" s="53"/>
      <c r="G278" s="53"/>
      <c r="H278" s="53"/>
      <c r="I278" s="53"/>
      <c r="J278" s="53"/>
      <c r="K278" s="53"/>
      <c r="L278" s="53"/>
      <c r="M278" s="53"/>
      <c r="N278" s="53"/>
      <c r="O278" s="53"/>
      <c r="P278" s="53"/>
      <c r="Q278" s="55"/>
      <c r="R278" s="55"/>
      <c r="S278" s="55"/>
      <c r="T278" s="55"/>
      <c r="U278" s="55"/>
      <c r="V278" s="55"/>
      <c r="W278" s="55"/>
      <c r="X278" s="55"/>
      <c r="Y278" s="55"/>
      <c r="Z278" s="55"/>
      <c r="AA278" s="55"/>
      <c r="AB278" s="55"/>
      <c r="AC278" s="55"/>
      <c r="AD278" s="55"/>
      <c r="AE278" s="55"/>
      <c r="AF278" s="54"/>
      <c r="AG278" s="54"/>
      <c r="AH278" s="54"/>
      <c r="AI278" s="54"/>
      <c r="AJ278" s="56"/>
      <c r="AK278" s="56"/>
      <c r="AL278" s="54"/>
      <c r="AM278" s="54"/>
      <c r="AN278" s="54"/>
      <c r="AO278" s="54"/>
      <c r="AP278" s="54"/>
      <c r="AQ278" s="54"/>
      <c r="AR278" s="186" t="s">
        <v>87</v>
      </c>
      <c r="AS278" s="186"/>
      <c r="AT278" s="186"/>
      <c r="AU278" s="186"/>
      <c r="AV278" s="54"/>
      <c r="AW278" s="241">
        <f>AW154</f>
        <v>331000</v>
      </c>
      <c r="AX278" s="241"/>
      <c r="AY278" s="241"/>
      <c r="AZ278" s="241"/>
      <c r="BA278" s="241"/>
      <c r="BB278" s="241"/>
      <c r="BC278" s="241"/>
      <c r="BD278" s="241">
        <f>BD154</f>
        <v>331000</v>
      </c>
      <c r="BE278" s="241"/>
      <c r="BF278" s="241"/>
      <c r="BG278" s="241"/>
      <c r="BH278" s="241"/>
      <c r="BI278" s="241"/>
      <c r="BJ278" s="241"/>
      <c r="BK278" s="241">
        <v>367337</v>
      </c>
      <c r="BL278" s="241"/>
      <c r="BM278" s="241"/>
      <c r="BN278" s="241"/>
      <c r="BO278" s="241"/>
      <c r="BP278" s="241"/>
      <c r="BQ278" s="57"/>
      <c r="BR278" s="57"/>
      <c r="BS278" s="57"/>
      <c r="BT278" s="57"/>
      <c r="BU278" s="57"/>
      <c r="BV278" s="57"/>
      <c r="BW278" s="57"/>
      <c r="BX278" s="57"/>
    </row>
    <row r="279" spans="1:77" s="6" customFormat="1" ht="13.5" customHeight="1" x14ac:dyDescent="0.2">
      <c r="A279" s="53"/>
      <c r="B279" s="53"/>
      <c r="C279" s="53"/>
      <c r="D279" s="53"/>
      <c r="E279" s="53"/>
      <c r="F279" s="53"/>
      <c r="G279" s="53"/>
      <c r="H279" s="53"/>
      <c r="I279" s="53"/>
      <c r="J279" s="53"/>
      <c r="K279" s="53"/>
      <c r="L279" s="53"/>
      <c r="M279" s="53"/>
      <c r="N279" s="53"/>
      <c r="O279" s="53"/>
      <c r="P279" s="53"/>
      <c r="Q279" s="55"/>
      <c r="R279" s="55"/>
      <c r="S279" s="55"/>
      <c r="T279" s="55"/>
      <c r="U279" s="55"/>
      <c r="V279" s="55"/>
      <c r="W279" s="55"/>
      <c r="X279" s="55"/>
      <c r="Y279" s="55"/>
      <c r="Z279" s="55"/>
      <c r="AA279" s="55"/>
      <c r="AB279" s="55"/>
      <c r="AC279" s="55"/>
      <c r="AD279" s="55"/>
      <c r="AE279" s="55"/>
      <c r="AF279" s="54"/>
      <c r="AG279" s="54"/>
      <c r="AH279" s="54"/>
      <c r="AI279" s="54"/>
      <c r="AJ279" s="56"/>
      <c r="AK279" s="56"/>
      <c r="AL279" s="54"/>
      <c r="AM279" s="54"/>
      <c r="AN279" s="54"/>
      <c r="AO279" s="54"/>
      <c r="AP279" s="54"/>
      <c r="AQ279" s="54"/>
      <c r="AR279" s="186" t="s">
        <v>227</v>
      </c>
      <c r="AS279" s="186"/>
      <c r="AT279" s="186"/>
      <c r="AU279" s="186"/>
      <c r="AV279" s="54"/>
      <c r="AW279" s="241">
        <f>SUM(AW271:AW278)</f>
        <v>104109604.03</v>
      </c>
      <c r="AX279" s="241"/>
      <c r="AY279" s="241"/>
      <c r="AZ279" s="241"/>
      <c r="BA279" s="241"/>
      <c r="BB279" s="241"/>
      <c r="BC279" s="241"/>
      <c r="BD279" s="241">
        <f>SUM(BD271:BD278)</f>
        <v>96505085</v>
      </c>
      <c r="BE279" s="241"/>
      <c r="BF279" s="241"/>
      <c r="BG279" s="241"/>
      <c r="BH279" s="241"/>
      <c r="BI279" s="241"/>
      <c r="BJ279" s="241"/>
      <c r="BK279" s="241">
        <f>BK271+BK272+BK273+BK274+BK275+BK276+BK277+BK278</f>
        <v>96541422</v>
      </c>
      <c r="BL279" s="241"/>
      <c r="BM279" s="241"/>
      <c r="BN279" s="241"/>
      <c r="BO279" s="241"/>
      <c r="BP279" s="241"/>
      <c r="BQ279" s="57"/>
      <c r="BR279" s="57"/>
      <c r="BS279" s="57"/>
      <c r="BT279" s="57"/>
      <c r="BU279" s="57"/>
      <c r="BV279" s="57"/>
      <c r="BW279" s="57"/>
      <c r="BX279" s="57"/>
      <c r="BY279" s="66"/>
    </row>
    <row r="280" spans="1:77" x14ac:dyDescent="0.2">
      <c r="A280" s="256" t="s">
        <v>163</v>
      </c>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c r="AA280" s="257"/>
      <c r="AB280" s="257"/>
      <c r="AC280" s="257"/>
      <c r="AD280" s="257"/>
      <c r="AE280" s="257"/>
      <c r="AF280" s="257"/>
      <c r="AG280" s="257"/>
      <c r="AH280" s="257"/>
      <c r="AI280" s="257"/>
      <c r="AJ280" s="257"/>
      <c r="AK280" s="257"/>
      <c r="AL280" s="257"/>
      <c r="AM280" s="257"/>
      <c r="AN280" s="257"/>
      <c r="AO280" s="257"/>
      <c r="AP280" s="257"/>
      <c r="AQ280" s="257"/>
      <c r="AR280" s="257"/>
      <c r="AS280" s="257"/>
      <c r="AT280" s="257"/>
      <c r="AU280" s="257"/>
      <c r="AV280" s="257"/>
      <c r="AW280" s="257"/>
      <c r="AX280" s="257"/>
      <c r="AY280" s="257"/>
      <c r="AZ280" s="257"/>
      <c r="BA280" s="257"/>
      <c r="BB280" s="257"/>
      <c r="BC280" s="257"/>
      <c r="BD280" s="257"/>
      <c r="BE280" s="257"/>
      <c r="BF280" s="257"/>
      <c r="BG280" s="257"/>
      <c r="BH280" s="257"/>
      <c r="BI280" s="257"/>
      <c r="BJ280" s="257"/>
      <c r="BK280" s="257"/>
      <c r="BL280" s="257"/>
      <c r="BM280" s="257"/>
      <c r="BN280" s="257"/>
      <c r="BO280" s="257"/>
      <c r="BP280" s="257"/>
      <c r="BQ280" s="257"/>
      <c r="BR280" s="257"/>
      <c r="BS280" s="257"/>
      <c r="BT280" s="257"/>
      <c r="BU280" s="257"/>
      <c r="BV280" s="257"/>
      <c r="BW280" s="257"/>
      <c r="BX280" s="257"/>
    </row>
    <row r="281" spans="1:77" x14ac:dyDescent="0.2">
      <c r="A281" s="256" t="s">
        <v>164</v>
      </c>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c r="AA281" s="257"/>
      <c r="AB281" s="257"/>
      <c r="AC281" s="257"/>
      <c r="AD281" s="257"/>
      <c r="AE281" s="257"/>
      <c r="AF281" s="257"/>
      <c r="AG281" s="257"/>
      <c r="AH281" s="257"/>
      <c r="AI281" s="257"/>
      <c r="AJ281" s="257"/>
      <c r="AK281" s="257"/>
      <c r="AL281" s="257"/>
      <c r="AM281" s="257"/>
      <c r="AN281" s="257"/>
      <c r="AO281" s="257"/>
      <c r="AP281" s="257"/>
      <c r="AQ281" s="257"/>
      <c r="AR281" s="257"/>
      <c r="AS281" s="257"/>
      <c r="AT281" s="257"/>
      <c r="AU281" s="257"/>
      <c r="AV281" s="257"/>
      <c r="AW281" s="257"/>
      <c r="AX281" s="257"/>
      <c r="AY281" s="257"/>
      <c r="AZ281" s="257"/>
      <c r="BA281" s="257"/>
      <c r="BB281" s="257"/>
      <c r="BC281" s="257"/>
      <c r="BD281" s="257"/>
      <c r="BE281" s="257"/>
      <c r="BF281" s="257"/>
      <c r="BG281" s="257"/>
      <c r="BH281" s="257"/>
      <c r="BI281" s="257"/>
      <c r="BJ281" s="257"/>
      <c r="BK281" s="257"/>
      <c r="BL281" s="257"/>
      <c r="BM281" s="257"/>
      <c r="BN281" s="257"/>
      <c r="BO281" s="257"/>
      <c r="BP281" s="257"/>
      <c r="BQ281" s="257"/>
      <c r="BR281" s="257"/>
      <c r="BS281" s="257"/>
      <c r="BT281" s="257"/>
      <c r="BU281" s="257"/>
      <c r="BV281" s="257"/>
      <c r="BW281" s="257"/>
      <c r="BX281" s="257"/>
    </row>
    <row r="282" spans="1:77" ht="79.5" customHeight="1" x14ac:dyDescent="0.2">
      <c r="A282" s="424" t="s">
        <v>165</v>
      </c>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c r="AA282" s="257"/>
      <c r="AB282" s="257"/>
      <c r="AC282" s="257"/>
      <c r="AD282" s="257"/>
      <c r="AE282" s="257"/>
      <c r="AF282" s="257"/>
      <c r="AG282" s="257"/>
      <c r="AH282" s="257"/>
      <c r="AI282" s="257"/>
      <c r="AJ282" s="257"/>
      <c r="AK282" s="257"/>
      <c r="AL282" s="257"/>
      <c r="AM282" s="257"/>
      <c r="AN282" s="257"/>
      <c r="AO282" s="257"/>
      <c r="AP282" s="257"/>
      <c r="AQ282" s="257"/>
      <c r="AR282" s="257"/>
      <c r="AS282" s="257"/>
      <c r="AT282" s="257"/>
      <c r="AU282" s="257"/>
      <c r="AV282" s="257"/>
      <c r="AW282" s="257"/>
      <c r="AX282" s="257"/>
      <c r="AY282" s="257"/>
      <c r="AZ282" s="257"/>
      <c r="BA282" s="257"/>
      <c r="BB282" s="257"/>
      <c r="BC282" s="257"/>
      <c r="BD282" s="257"/>
      <c r="BE282" s="257"/>
      <c r="BF282" s="257"/>
      <c r="BG282" s="257"/>
      <c r="BH282" s="257"/>
      <c r="BI282" s="257"/>
      <c r="BJ282" s="257"/>
      <c r="BK282" s="257"/>
      <c r="BL282" s="257"/>
      <c r="BM282" s="257"/>
      <c r="BN282" s="257"/>
      <c r="BO282" s="257"/>
      <c r="BP282" s="257"/>
      <c r="BQ282" s="257"/>
      <c r="BR282" s="257"/>
      <c r="BS282" s="257"/>
      <c r="BT282" s="257"/>
      <c r="BU282" s="257"/>
      <c r="BV282" s="257"/>
      <c r="BW282" s="257"/>
      <c r="BX282" s="257"/>
    </row>
    <row r="283" spans="1:77" ht="22.5" customHeight="1" x14ac:dyDescent="0.2">
      <c r="A283" s="272" t="s">
        <v>183</v>
      </c>
      <c r="B283" s="273"/>
      <c r="C283" s="273"/>
      <c r="D283" s="273"/>
      <c r="E283" s="273"/>
      <c r="F283" s="273"/>
      <c r="G283" s="273"/>
      <c r="H283" s="273"/>
      <c r="I283" s="273"/>
      <c r="J283" s="273"/>
      <c r="K283" s="273"/>
      <c r="L283" s="273"/>
      <c r="M283" s="273"/>
      <c r="N283" s="273"/>
      <c r="O283" s="273"/>
      <c r="P283" s="273"/>
      <c r="Q283" s="273"/>
      <c r="R283" s="273"/>
      <c r="S283" s="273"/>
      <c r="T283" s="273"/>
      <c r="U283" s="273"/>
      <c r="V283" s="273"/>
      <c r="W283" s="273"/>
      <c r="X283" s="273"/>
      <c r="Y283" s="273"/>
      <c r="Z283" s="273"/>
      <c r="AA283" s="273"/>
      <c r="AB283" s="273"/>
      <c r="AC283" s="273"/>
      <c r="AD283" s="273"/>
      <c r="AE283" s="273"/>
      <c r="AF283" s="273"/>
      <c r="AG283" s="273"/>
      <c r="AH283" s="273"/>
      <c r="AI283" s="273"/>
      <c r="AJ283" s="273"/>
      <c r="AK283" s="273"/>
      <c r="AL283" s="273"/>
      <c r="AM283" s="273"/>
      <c r="AN283" s="273"/>
      <c r="AO283" s="273"/>
      <c r="AP283" s="273"/>
      <c r="AQ283" s="273"/>
      <c r="AR283" s="273"/>
      <c r="AS283" s="273"/>
      <c r="AT283" s="273"/>
      <c r="AU283" s="273"/>
      <c r="AV283" s="273"/>
      <c r="AW283" s="273"/>
      <c r="AX283" s="273"/>
      <c r="AY283" s="273"/>
      <c r="AZ283" s="273"/>
      <c r="BA283" s="273"/>
      <c r="BB283" s="273"/>
      <c r="BC283" s="273"/>
      <c r="BD283" s="273"/>
      <c r="BE283" s="273"/>
      <c r="BF283" s="273"/>
      <c r="BG283" s="273"/>
      <c r="BH283" s="273"/>
      <c r="BI283" s="273"/>
      <c r="BJ283" s="273"/>
      <c r="BK283" s="273"/>
      <c r="BL283" s="273"/>
      <c r="BM283" s="273"/>
      <c r="BN283" s="273"/>
      <c r="BO283" s="273"/>
      <c r="BP283" s="273"/>
      <c r="BQ283" s="273"/>
      <c r="BR283" s="273"/>
      <c r="BS283" s="273"/>
      <c r="BT283" s="273"/>
      <c r="BU283" s="273"/>
      <c r="BV283" s="273"/>
      <c r="BW283" s="273"/>
      <c r="BX283" s="273"/>
    </row>
    <row r="284" spans="1:77" ht="23.25" customHeight="1" x14ac:dyDescent="0.2">
      <c r="A284" s="272" t="s">
        <v>166</v>
      </c>
      <c r="B284" s="273"/>
      <c r="C284" s="273"/>
      <c r="D284" s="273"/>
      <c r="E284" s="273"/>
      <c r="F284" s="273"/>
      <c r="G284" s="273"/>
      <c r="H284" s="273"/>
      <c r="I284" s="273"/>
      <c r="J284" s="273"/>
      <c r="K284" s="273"/>
      <c r="L284" s="273"/>
      <c r="M284" s="273"/>
      <c r="N284" s="273"/>
      <c r="O284" s="273"/>
      <c r="P284" s="273"/>
      <c r="Q284" s="273"/>
      <c r="R284" s="273"/>
      <c r="S284" s="273"/>
      <c r="T284" s="273"/>
      <c r="U284" s="273"/>
      <c r="V284" s="273"/>
      <c r="W284" s="273"/>
      <c r="X284" s="273"/>
      <c r="Y284" s="273"/>
      <c r="Z284" s="273"/>
      <c r="AA284" s="273"/>
      <c r="AB284" s="273"/>
      <c r="AC284" s="273"/>
      <c r="AD284" s="273"/>
      <c r="AE284" s="273"/>
      <c r="AF284" s="273"/>
      <c r="AG284" s="273"/>
      <c r="AH284" s="273"/>
      <c r="AI284" s="273"/>
      <c r="AJ284" s="273"/>
      <c r="AK284" s="273"/>
      <c r="AL284" s="273"/>
      <c r="AM284" s="273"/>
      <c r="AN284" s="273"/>
      <c r="AO284" s="273"/>
      <c r="AP284" s="273"/>
      <c r="AQ284" s="273"/>
      <c r="AR284" s="273"/>
      <c r="AS284" s="273"/>
      <c r="AT284" s="273"/>
      <c r="AU284" s="273"/>
      <c r="AV284" s="273"/>
      <c r="AW284" s="273"/>
      <c r="AX284" s="273"/>
      <c r="AY284" s="273"/>
      <c r="AZ284" s="273"/>
      <c r="BA284" s="273"/>
      <c r="BB284" s="273"/>
      <c r="BC284" s="273"/>
      <c r="BD284" s="273"/>
      <c r="BE284" s="273"/>
      <c r="BF284" s="273"/>
      <c r="BG284" s="273"/>
      <c r="BH284" s="273"/>
      <c r="BI284" s="273"/>
      <c r="BJ284" s="273"/>
      <c r="BK284" s="273"/>
      <c r="BL284" s="273"/>
      <c r="BM284" s="273"/>
      <c r="BN284" s="273"/>
      <c r="BO284" s="273"/>
      <c r="BP284" s="273"/>
      <c r="BQ284" s="273"/>
      <c r="BR284" s="273"/>
      <c r="BS284" s="273"/>
      <c r="BT284" s="273"/>
      <c r="BU284" s="273"/>
      <c r="BV284" s="273"/>
      <c r="BW284" s="273"/>
      <c r="BX284" s="273"/>
    </row>
    <row r="285" spans="1:77" ht="33.75" customHeight="1" x14ac:dyDescent="0.2">
      <c r="A285" s="422" t="s">
        <v>167</v>
      </c>
      <c r="B285" s="423"/>
      <c r="C285" s="423"/>
      <c r="D285" s="423"/>
      <c r="E285" s="423"/>
      <c r="F285" s="423"/>
      <c r="G285" s="423"/>
      <c r="H285" s="423"/>
      <c r="I285" s="423"/>
      <c r="J285" s="423"/>
      <c r="K285" s="423"/>
      <c r="L285" s="423"/>
      <c r="M285" s="423"/>
      <c r="N285" s="423"/>
      <c r="O285" s="423"/>
      <c r="P285" s="423"/>
      <c r="Q285" s="423"/>
      <c r="R285" s="423"/>
      <c r="S285" s="423"/>
      <c r="T285" s="423"/>
      <c r="U285" s="423"/>
      <c r="V285" s="423"/>
      <c r="W285" s="423"/>
      <c r="X285" s="423"/>
      <c r="Y285" s="423"/>
      <c r="Z285" s="423"/>
      <c r="AA285" s="423"/>
      <c r="AB285" s="423"/>
      <c r="AC285" s="423"/>
      <c r="AD285" s="423"/>
      <c r="AE285" s="423"/>
      <c r="AF285" s="423"/>
      <c r="AG285" s="423"/>
      <c r="AH285" s="423"/>
      <c r="AI285" s="423"/>
      <c r="AJ285" s="423"/>
      <c r="AK285" s="423"/>
      <c r="AL285" s="423"/>
      <c r="AM285" s="423"/>
      <c r="AN285" s="423"/>
      <c r="AO285" s="423"/>
      <c r="AP285" s="423"/>
      <c r="AQ285" s="423"/>
      <c r="AR285" s="423"/>
      <c r="AS285" s="423"/>
      <c r="AT285" s="423"/>
      <c r="AU285" s="423"/>
      <c r="AV285" s="423"/>
      <c r="AW285" s="423"/>
      <c r="AX285" s="423"/>
      <c r="AY285" s="423"/>
      <c r="AZ285" s="423"/>
      <c r="BA285" s="423"/>
      <c r="BB285" s="423"/>
      <c r="BC285" s="423"/>
      <c r="BD285" s="423"/>
      <c r="BE285" s="423"/>
      <c r="BF285" s="423"/>
      <c r="BG285" s="423"/>
      <c r="BH285" s="423"/>
      <c r="BI285" s="423"/>
      <c r="BJ285" s="423"/>
      <c r="BK285" s="423"/>
      <c r="BL285" s="423"/>
      <c r="BM285" s="423"/>
      <c r="BN285" s="423"/>
      <c r="BO285" s="423"/>
      <c r="BP285" s="423"/>
      <c r="BQ285" s="423"/>
      <c r="BR285" s="423"/>
      <c r="BS285" s="423"/>
      <c r="BT285" s="423"/>
      <c r="BU285" s="423"/>
      <c r="BV285" s="423"/>
      <c r="BW285" s="423"/>
      <c r="BX285" s="423"/>
    </row>
    <row r="286" spans="1:77" ht="23.25" customHeight="1" x14ac:dyDescent="0.2">
      <c r="A286" s="422" t="s">
        <v>168</v>
      </c>
      <c r="B286" s="423"/>
      <c r="C286" s="423"/>
      <c r="D286" s="423"/>
      <c r="E286" s="423"/>
      <c r="F286" s="423"/>
      <c r="G286" s="423"/>
      <c r="H286" s="423"/>
      <c r="I286" s="423"/>
      <c r="J286" s="423"/>
      <c r="K286" s="423"/>
      <c r="L286" s="423"/>
      <c r="M286" s="423"/>
      <c r="N286" s="423"/>
      <c r="O286" s="423"/>
      <c r="P286" s="423"/>
      <c r="Q286" s="423"/>
      <c r="R286" s="423"/>
      <c r="S286" s="423"/>
      <c r="T286" s="423"/>
      <c r="U286" s="423"/>
      <c r="V286" s="423"/>
      <c r="W286" s="423"/>
      <c r="X286" s="423"/>
      <c r="Y286" s="423"/>
      <c r="Z286" s="423"/>
      <c r="AA286" s="423"/>
      <c r="AB286" s="423"/>
      <c r="AC286" s="423"/>
      <c r="AD286" s="423"/>
      <c r="AE286" s="423"/>
      <c r="AF286" s="423"/>
      <c r="AG286" s="423"/>
      <c r="AH286" s="423"/>
      <c r="AI286" s="423"/>
      <c r="AJ286" s="423"/>
      <c r="AK286" s="423"/>
      <c r="AL286" s="423"/>
      <c r="AM286" s="423"/>
      <c r="AN286" s="423"/>
      <c r="AO286" s="423"/>
      <c r="AP286" s="423"/>
      <c r="AQ286" s="423"/>
      <c r="AR286" s="423"/>
      <c r="AS286" s="423"/>
      <c r="AT286" s="423"/>
      <c r="AU286" s="423"/>
      <c r="AV286" s="423"/>
      <c r="AW286" s="423"/>
      <c r="AX286" s="423"/>
      <c r="AY286" s="423"/>
      <c r="AZ286" s="423"/>
      <c r="BA286" s="423"/>
      <c r="BB286" s="423"/>
      <c r="BC286" s="423"/>
      <c r="BD286" s="423"/>
      <c r="BE286" s="423"/>
      <c r="BF286" s="423"/>
      <c r="BG286" s="423"/>
      <c r="BH286" s="423"/>
      <c r="BI286" s="423"/>
      <c r="BJ286" s="423"/>
      <c r="BK286" s="423"/>
      <c r="BL286" s="423"/>
      <c r="BM286" s="423"/>
      <c r="BN286" s="423"/>
      <c r="BO286" s="423"/>
      <c r="BP286" s="423"/>
      <c r="BQ286" s="423"/>
      <c r="BR286" s="423"/>
      <c r="BS286" s="423"/>
      <c r="BT286" s="423"/>
      <c r="BU286" s="423"/>
      <c r="BV286" s="423"/>
      <c r="BW286" s="423"/>
      <c r="BX286" s="423"/>
    </row>
    <row r="287" spans="1:77" x14ac:dyDescent="0.2">
      <c r="A287" s="422" t="s">
        <v>169</v>
      </c>
      <c r="B287" s="423"/>
      <c r="C287" s="423"/>
      <c r="D287" s="423"/>
      <c r="E287" s="423"/>
      <c r="F287" s="423"/>
      <c r="G287" s="423"/>
      <c r="H287" s="423"/>
      <c r="I287" s="423"/>
      <c r="J287" s="423"/>
      <c r="K287" s="423"/>
      <c r="L287" s="423"/>
      <c r="M287" s="423"/>
      <c r="N287" s="423"/>
      <c r="O287" s="423"/>
      <c r="P287" s="423"/>
      <c r="Q287" s="423"/>
      <c r="R287" s="423"/>
      <c r="S287" s="423"/>
      <c r="T287" s="423"/>
      <c r="U287" s="423"/>
      <c r="V287" s="423"/>
      <c r="W287" s="423"/>
      <c r="X287" s="423"/>
      <c r="Y287" s="423"/>
      <c r="Z287" s="423"/>
      <c r="AA287" s="423"/>
      <c r="AB287" s="423"/>
      <c r="AC287" s="423"/>
      <c r="AD287" s="423"/>
      <c r="AE287" s="423"/>
      <c r="AF287" s="423"/>
      <c r="AG287" s="423"/>
      <c r="AH287" s="423"/>
      <c r="AI287" s="423"/>
      <c r="AJ287" s="423"/>
      <c r="AK287" s="423"/>
      <c r="AL287" s="423"/>
      <c r="AM287" s="423"/>
      <c r="AN287" s="423"/>
      <c r="AO287" s="423"/>
      <c r="AP287" s="423"/>
      <c r="AQ287" s="423"/>
      <c r="AR287" s="423"/>
      <c r="AS287" s="423"/>
      <c r="AT287" s="423"/>
      <c r="AU287" s="423"/>
      <c r="AV287" s="423"/>
      <c r="AW287" s="423"/>
      <c r="AX287" s="423"/>
      <c r="AY287" s="423"/>
      <c r="AZ287" s="423"/>
      <c r="BA287" s="423"/>
      <c r="BB287" s="423"/>
      <c r="BC287" s="423"/>
      <c r="BD287" s="423"/>
      <c r="BE287" s="423"/>
      <c r="BF287" s="423"/>
      <c r="BG287" s="423"/>
      <c r="BH287" s="423"/>
      <c r="BI287" s="423"/>
      <c r="BJ287" s="423"/>
      <c r="BK287" s="423"/>
      <c r="BL287" s="423"/>
      <c r="BM287" s="423"/>
      <c r="BN287" s="423"/>
      <c r="BO287" s="423"/>
      <c r="BP287" s="423"/>
      <c r="BQ287" s="423"/>
      <c r="BR287" s="423"/>
      <c r="BS287" s="423"/>
      <c r="BT287" s="423"/>
      <c r="BU287" s="423"/>
      <c r="BV287" s="423"/>
      <c r="BW287" s="423"/>
      <c r="BX287" s="423"/>
    </row>
    <row r="288" spans="1:77" ht="35.25" customHeight="1" x14ac:dyDescent="0.2">
      <c r="A288" s="422" t="s">
        <v>170</v>
      </c>
      <c r="B288" s="423"/>
      <c r="C288" s="423"/>
      <c r="D288" s="423"/>
      <c r="E288" s="423"/>
      <c r="F288" s="423"/>
      <c r="G288" s="423"/>
      <c r="H288" s="423"/>
      <c r="I288" s="423"/>
      <c r="J288" s="423"/>
      <c r="K288" s="423"/>
      <c r="L288" s="423"/>
      <c r="M288" s="423"/>
      <c r="N288" s="423"/>
      <c r="O288" s="423"/>
      <c r="P288" s="423"/>
      <c r="Q288" s="423"/>
      <c r="R288" s="423"/>
      <c r="S288" s="423"/>
      <c r="T288" s="423"/>
      <c r="U288" s="423"/>
      <c r="V288" s="423"/>
      <c r="W288" s="423"/>
      <c r="X288" s="423"/>
      <c r="Y288" s="423"/>
      <c r="Z288" s="423"/>
      <c r="AA288" s="423"/>
      <c r="AB288" s="423"/>
      <c r="AC288" s="423"/>
      <c r="AD288" s="423"/>
      <c r="AE288" s="423"/>
      <c r="AF288" s="423"/>
      <c r="AG288" s="423"/>
      <c r="AH288" s="423"/>
      <c r="AI288" s="423"/>
      <c r="AJ288" s="423"/>
      <c r="AK288" s="423"/>
      <c r="AL288" s="423"/>
      <c r="AM288" s="423"/>
      <c r="AN288" s="423"/>
      <c r="AO288" s="423"/>
      <c r="AP288" s="423"/>
      <c r="AQ288" s="423"/>
      <c r="AR288" s="423"/>
      <c r="AS288" s="423"/>
      <c r="AT288" s="423"/>
      <c r="AU288" s="423"/>
      <c r="AV288" s="423"/>
      <c r="AW288" s="423"/>
      <c r="AX288" s="423"/>
      <c r="AY288" s="423"/>
      <c r="AZ288" s="423"/>
      <c r="BA288" s="423"/>
      <c r="BB288" s="423"/>
      <c r="BC288" s="423"/>
      <c r="BD288" s="423"/>
      <c r="BE288" s="423"/>
      <c r="BF288" s="423"/>
      <c r="BG288" s="423"/>
      <c r="BH288" s="423"/>
      <c r="BI288" s="423"/>
      <c r="BJ288" s="423"/>
      <c r="BK288" s="423"/>
      <c r="BL288" s="423"/>
      <c r="BM288" s="423"/>
      <c r="BN288" s="423"/>
      <c r="BO288" s="423"/>
      <c r="BP288" s="423"/>
      <c r="BQ288" s="423"/>
      <c r="BR288" s="423"/>
      <c r="BS288" s="423"/>
      <c r="BT288" s="423"/>
      <c r="BU288" s="423"/>
      <c r="BV288" s="423"/>
      <c r="BW288" s="423"/>
      <c r="BX288" s="423"/>
    </row>
    <row r="289" spans="1:76" ht="7.5" customHeight="1" x14ac:dyDescent="0.2"/>
    <row r="291" spans="1:76"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row>
    <row r="292" spans="1:76"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row>
    <row r="293" spans="1:76"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row>
    <row r="294" spans="1:76"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row>
    <row r="295" spans="1:76"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row>
    <row r="296" spans="1:76"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row>
    <row r="297" spans="1:76"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row>
    <row r="298" spans="1:76"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row>
    <row r="299" spans="1:76"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row>
    <row r="300" spans="1:76"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row>
    <row r="301" spans="1:76"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row>
  </sheetData>
  <mergeCells count="2742">
    <mergeCell ref="AJ98:AK98"/>
    <mergeCell ref="AL98:AM98"/>
    <mergeCell ref="AL80:AM80"/>
    <mergeCell ref="AR72:AV72"/>
    <mergeCell ref="AW72:BC72"/>
    <mergeCell ref="BD72:BJ72"/>
    <mergeCell ref="BK72:BQ72"/>
    <mergeCell ref="BR72:BX72"/>
    <mergeCell ref="AW208:BC208"/>
    <mergeCell ref="BD208:BJ208"/>
    <mergeCell ref="BK208:BQ208"/>
    <mergeCell ref="BR208:BX208"/>
    <mergeCell ref="BK211:BQ211"/>
    <mergeCell ref="BR211:BX211"/>
    <mergeCell ref="BD206:BJ206"/>
    <mergeCell ref="BK206:BQ206"/>
    <mergeCell ref="BR206:BX206"/>
    <mergeCell ref="BR204:BX204"/>
    <mergeCell ref="BD82:BJ82"/>
    <mergeCell ref="BK82:BQ82"/>
    <mergeCell ref="BR82:BX82"/>
    <mergeCell ref="AR205:AV205"/>
    <mergeCell ref="AW205:BC205"/>
    <mergeCell ref="BD205:BJ205"/>
    <mergeCell ref="BK205:BQ205"/>
    <mergeCell ref="BD210:BJ210"/>
    <mergeCell ref="BK210:BQ210"/>
    <mergeCell ref="BR210:BX210"/>
    <mergeCell ref="BR87:BX87"/>
    <mergeCell ref="BK87:BQ87"/>
    <mergeCell ref="AW98:BC98"/>
    <mergeCell ref="BD98:BJ98"/>
    <mergeCell ref="AR92:AV92"/>
    <mergeCell ref="AJ84:AK84"/>
    <mergeCell ref="AL84:AM84"/>
    <mergeCell ref="AR84:AV84"/>
    <mergeCell ref="AW84:BC84"/>
    <mergeCell ref="AL85:AM85"/>
    <mergeCell ref="AN85:AO85"/>
    <mergeCell ref="AP85:AQ85"/>
    <mergeCell ref="BK98:BQ98"/>
    <mergeCell ref="AR211:AV211"/>
    <mergeCell ref="AW211:BC211"/>
    <mergeCell ref="BD211:BJ211"/>
    <mergeCell ref="A72:AE72"/>
    <mergeCell ref="AF72:AI72"/>
    <mergeCell ref="A207:AE207"/>
    <mergeCell ref="AF207:AI207"/>
    <mergeCell ref="AJ207:AK207"/>
    <mergeCell ref="AL207:AM207"/>
    <mergeCell ref="AN207:AO207"/>
    <mergeCell ref="AP207:AQ207"/>
    <mergeCell ref="AR207:AV207"/>
    <mergeCell ref="AW207:BC207"/>
    <mergeCell ref="BD207:BJ207"/>
    <mergeCell ref="BK207:BQ207"/>
    <mergeCell ref="AR85:AV85"/>
    <mergeCell ref="AF79:AI79"/>
    <mergeCell ref="AR79:AV79"/>
    <mergeCell ref="AW82:BC82"/>
    <mergeCell ref="AN80:AO80"/>
    <mergeCell ref="AR80:AV80"/>
    <mergeCell ref="AW80:BC80"/>
    <mergeCell ref="AW79:BC79"/>
    <mergeCell ref="AJ72:AK72"/>
    <mergeCell ref="AL72:AM72"/>
    <mergeCell ref="AN72:AO72"/>
    <mergeCell ref="AP72:AQ72"/>
    <mergeCell ref="A70:AE70"/>
    <mergeCell ref="AF70:AI70"/>
    <mergeCell ref="AJ70:AK70"/>
    <mergeCell ref="AL70:AM70"/>
    <mergeCell ref="AN70:AO70"/>
    <mergeCell ref="AP70:AQ70"/>
    <mergeCell ref="AN79:AO79"/>
    <mergeCell ref="AJ81:AK81"/>
    <mergeCell ref="AW70:BC70"/>
    <mergeCell ref="A82:AE82"/>
    <mergeCell ref="AF82:AI82"/>
    <mergeCell ref="AJ82:AK82"/>
    <mergeCell ref="AL82:AM82"/>
    <mergeCell ref="AN82:AO82"/>
    <mergeCell ref="AJ71:AK71"/>
    <mergeCell ref="AL71:AM71"/>
    <mergeCell ref="AP79:AQ79"/>
    <mergeCell ref="AJ80:AK80"/>
    <mergeCell ref="A212:AE212"/>
    <mergeCell ref="AF212:AI212"/>
    <mergeCell ref="AJ212:AK212"/>
    <mergeCell ref="AL212:AM212"/>
    <mergeCell ref="AN212:AO212"/>
    <mergeCell ref="AP212:AQ212"/>
    <mergeCell ref="AR212:AV212"/>
    <mergeCell ref="AW212:BC212"/>
    <mergeCell ref="BD212:BJ212"/>
    <mergeCell ref="BK212:BQ212"/>
    <mergeCell ref="BR212:BX212"/>
    <mergeCell ref="A209:AE209"/>
    <mergeCell ref="AF209:AI209"/>
    <mergeCell ref="AJ209:AK209"/>
    <mergeCell ref="AL209:AM209"/>
    <mergeCell ref="AN209:AO209"/>
    <mergeCell ref="AP209:AQ209"/>
    <mergeCell ref="AN210:AO210"/>
    <mergeCell ref="AP210:AQ210"/>
    <mergeCell ref="AR210:AV210"/>
    <mergeCell ref="AW210:BC210"/>
    <mergeCell ref="A211:AE211"/>
    <mergeCell ref="AF211:AI211"/>
    <mergeCell ref="AJ211:AK211"/>
    <mergeCell ref="AL211:AM211"/>
    <mergeCell ref="AN211:AO211"/>
    <mergeCell ref="BD209:BJ209"/>
    <mergeCell ref="BK209:BQ209"/>
    <mergeCell ref="A210:AE210"/>
    <mergeCell ref="AF210:AI210"/>
    <mergeCell ref="AJ210:AK210"/>
    <mergeCell ref="AL210:AM210"/>
    <mergeCell ref="BR245:BX245"/>
    <mergeCell ref="A244:AE244"/>
    <mergeCell ref="AF244:AI244"/>
    <mergeCell ref="AL244:AM244"/>
    <mergeCell ref="A251:AE251"/>
    <mergeCell ref="AF251:AI251"/>
    <mergeCell ref="AJ251:AK251"/>
    <mergeCell ref="AL251:AM251"/>
    <mergeCell ref="AN251:AO251"/>
    <mergeCell ref="AP251:AQ251"/>
    <mergeCell ref="AR251:AV251"/>
    <mergeCell ref="AW251:BC251"/>
    <mergeCell ref="BD251:BJ251"/>
    <mergeCell ref="BK251:BQ251"/>
    <mergeCell ref="AL245:AM245"/>
    <mergeCell ref="AN245:AO245"/>
    <mergeCell ref="AP245:AQ245"/>
    <mergeCell ref="A248:AE248"/>
    <mergeCell ref="AF248:AI248"/>
    <mergeCell ref="AJ248:AK248"/>
    <mergeCell ref="AL248:AM248"/>
    <mergeCell ref="AN248:AO248"/>
    <mergeCell ref="AP248:AQ248"/>
    <mergeCell ref="AR248:AV248"/>
    <mergeCell ref="AW248:BC248"/>
    <mergeCell ref="BD248:BJ248"/>
    <mergeCell ref="BK248:BQ248"/>
    <mergeCell ref="BR248:BX248"/>
    <mergeCell ref="A213:AE213"/>
    <mergeCell ref="AF213:AI213"/>
    <mergeCell ref="AJ213:AK213"/>
    <mergeCell ref="AL213:AM213"/>
    <mergeCell ref="AN213:AO213"/>
    <mergeCell ref="AP213:AQ213"/>
    <mergeCell ref="A256:AE256"/>
    <mergeCell ref="AF256:AI256"/>
    <mergeCell ref="AJ256:AK256"/>
    <mergeCell ref="AL256:AM256"/>
    <mergeCell ref="AN256:AO256"/>
    <mergeCell ref="AR213:AV213"/>
    <mergeCell ref="AW213:BC213"/>
    <mergeCell ref="BD213:BJ213"/>
    <mergeCell ref="BK213:BQ213"/>
    <mergeCell ref="BR213:BX213"/>
    <mergeCell ref="AP211:AQ211"/>
    <mergeCell ref="AW246:BC246"/>
    <mergeCell ref="BD246:BJ246"/>
    <mergeCell ref="BK246:BQ246"/>
    <mergeCell ref="BR246:BX246"/>
    <mergeCell ref="A247:AE247"/>
    <mergeCell ref="AF247:AI247"/>
    <mergeCell ref="AJ247:AK247"/>
    <mergeCell ref="AL247:AM247"/>
    <mergeCell ref="AN247:AO247"/>
    <mergeCell ref="AP247:AQ247"/>
    <mergeCell ref="BR247:BX247"/>
    <mergeCell ref="A242:AE242"/>
    <mergeCell ref="AF242:AI242"/>
    <mergeCell ref="AJ242:AK242"/>
    <mergeCell ref="AL242:AM242"/>
    <mergeCell ref="AJ204:AK204"/>
    <mergeCell ref="AL204:AM204"/>
    <mergeCell ref="AN204:AO204"/>
    <mergeCell ref="AP204:AQ204"/>
    <mergeCell ref="AR204:AV204"/>
    <mergeCell ref="AW204:BC204"/>
    <mergeCell ref="BD204:BJ204"/>
    <mergeCell ref="BK204:BQ204"/>
    <mergeCell ref="BR205:BX205"/>
    <mergeCell ref="A206:AE206"/>
    <mergeCell ref="AF206:AI206"/>
    <mergeCell ref="AJ206:AK206"/>
    <mergeCell ref="AL206:AM206"/>
    <mergeCell ref="AN206:AO206"/>
    <mergeCell ref="AP206:AQ206"/>
    <mergeCell ref="AR206:AV206"/>
    <mergeCell ref="BR209:BX209"/>
    <mergeCell ref="BR207:BX207"/>
    <mergeCell ref="A208:AE208"/>
    <mergeCell ref="AF208:AI208"/>
    <mergeCell ref="AJ208:AK208"/>
    <mergeCell ref="AL208:AM208"/>
    <mergeCell ref="AN208:AO208"/>
    <mergeCell ref="AP208:AQ208"/>
    <mergeCell ref="AR208:AV208"/>
    <mergeCell ref="A204:AE204"/>
    <mergeCell ref="AF204:AI204"/>
    <mergeCell ref="AF203:AI203"/>
    <mergeCell ref="A254:AE254"/>
    <mergeCell ref="AF254:AI254"/>
    <mergeCell ref="AJ254:AK254"/>
    <mergeCell ref="AL254:AM254"/>
    <mergeCell ref="AN254:AO254"/>
    <mergeCell ref="AP254:AQ254"/>
    <mergeCell ref="AR254:AV254"/>
    <mergeCell ref="AW254:BC254"/>
    <mergeCell ref="BD254:BJ254"/>
    <mergeCell ref="BK254:BQ254"/>
    <mergeCell ref="BR254:BX254"/>
    <mergeCell ref="A255:AE255"/>
    <mergeCell ref="AF255:AI255"/>
    <mergeCell ref="AJ255:AK255"/>
    <mergeCell ref="AL255:AM255"/>
    <mergeCell ref="AN255:AO255"/>
    <mergeCell ref="AP255:AQ255"/>
    <mergeCell ref="AR255:AV255"/>
    <mergeCell ref="AW255:BC255"/>
    <mergeCell ref="BD255:BJ255"/>
    <mergeCell ref="BK255:BQ255"/>
    <mergeCell ref="BR255:BX255"/>
    <mergeCell ref="BD203:BJ203"/>
    <mergeCell ref="A246:AE246"/>
    <mergeCell ref="AF246:AI246"/>
    <mergeCell ref="AJ246:AK246"/>
    <mergeCell ref="AL246:AM246"/>
    <mergeCell ref="AN246:AO246"/>
    <mergeCell ref="AP246:AQ246"/>
    <mergeCell ref="AR246:AV246"/>
    <mergeCell ref="BR203:BX203"/>
    <mergeCell ref="AP77:AQ78"/>
    <mergeCell ref="AF86:AI86"/>
    <mergeCell ref="AF84:AI84"/>
    <mergeCell ref="A80:AE80"/>
    <mergeCell ref="AP80:AQ80"/>
    <mergeCell ref="AJ77:AK78"/>
    <mergeCell ref="AL77:AM78"/>
    <mergeCell ref="BR71:BX71"/>
    <mergeCell ref="AW206:BC206"/>
    <mergeCell ref="A205:AE205"/>
    <mergeCell ref="AF205:AI205"/>
    <mergeCell ref="AJ205:AK205"/>
    <mergeCell ref="AL205:AM205"/>
    <mergeCell ref="AN205:AO205"/>
    <mergeCell ref="AP205:AQ205"/>
    <mergeCell ref="A200:AE200"/>
    <mergeCell ref="AF200:AI200"/>
    <mergeCell ref="AJ200:AK200"/>
    <mergeCell ref="AL200:AM200"/>
    <mergeCell ref="AN200:AO200"/>
    <mergeCell ref="AP200:AQ200"/>
    <mergeCell ref="AR200:AV200"/>
    <mergeCell ref="AW200:BC200"/>
    <mergeCell ref="AW92:BC92"/>
    <mergeCell ref="A198:AE198"/>
    <mergeCell ref="AW71:BC71"/>
    <mergeCell ref="AJ203:AK203"/>
    <mergeCell ref="AL203:AM203"/>
    <mergeCell ref="AN203:AO203"/>
    <mergeCell ref="AP203:AQ203"/>
    <mergeCell ref="AR203:AV203"/>
    <mergeCell ref="AL97:AM97"/>
    <mergeCell ref="BD200:BJ200"/>
    <mergeCell ref="BK200:BQ200"/>
    <mergeCell ref="BR200:BX200"/>
    <mergeCell ref="AF198:AI198"/>
    <mergeCell ref="AJ198:AK198"/>
    <mergeCell ref="AL198:AM198"/>
    <mergeCell ref="AN198:AO198"/>
    <mergeCell ref="AP198:AQ198"/>
    <mergeCell ref="AR198:AV198"/>
    <mergeCell ref="AW198:BC198"/>
    <mergeCell ref="BD198:BJ198"/>
    <mergeCell ref="BK198:BQ198"/>
    <mergeCell ref="BR198:BX198"/>
    <mergeCell ref="BR197:BX197"/>
    <mergeCell ref="BR179:BX179"/>
    <mergeCell ref="AF175:AI175"/>
    <mergeCell ref="AJ175:AK175"/>
    <mergeCell ref="AP175:AQ175"/>
    <mergeCell ref="AR175:AV175"/>
    <mergeCell ref="AW175:BC175"/>
    <mergeCell ref="BD175:BJ175"/>
    <mergeCell ref="BK175:BQ175"/>
    <mergeCell ref="BR175:BX175"/>
    <mergeCell ref="AL179:AM179"/>
    <mergeCell ref="AN179:AO179"/>
    <mergeCell ref="AP179:AQ179"/>
    <mergeCell ref="AR179:AV179"/>
    <mergeCell ref="AW179:BC179"/>
    <mergeCell ref="BD179:BJ179"/>
    <mergeCell ref="BK179:BQ179"/>
    <mergeCell ref="AN178:AO178"/>
    <mergeCell ref="AP178:AQ178"/>
    <mergeCell ref="A201:AE201"/>
    <mergeCell ref="AF201:AI201"/>
    <mergeCell ref="AJ201:AK201"/>
    <mergeCell ref="AL201:AM201"/>
    <mergeCell ref="AN201:AO201"/>
    <mergeCell ref="AP201:AQ201"/>
    <mergeCell ref="AR201:AV201"/>
    <mergeCell ref="AW201:BC201"/>
    <mergeCell ref="BD201:BJ201"/>
    <mergeCell ref="BK201:BQ201"/>
    <mergeCell ref="BR201:BX201"/>
    <mergeCell ref="A202:AE202"/>
    <mergeCell ref="AF202:AI202"/>
    <mergeCell ref="AJ202:AK202"/>
    <mergeCell ref="AL202:AM202"/>
    <mergeCell ref="AN202:AO202"/>
    <mergeCell ref="AP202:AQ202"/>
    <mergeCell ref="AR202:AV202"/>
    <mergeCell ref="AW202:BC202"/>
    <mergeCell ref="BD202:BJ202"/>
    <mergeCell ref="BK202:BQ202"/>
    <mergeCell ref="BR202:BX202"/>
    <mergeCell ref="A203:AE203"/>
    <mergeCell ref="AW203:BC203"/>
    <mergeCell ref="BK203:BQ203"/>
    <mergeCell ref="A243:AE243"/>
    <mergeCell ref="AF243:AI243"/>
    <mergeCell ref="AJ243:AK243"/>
    <mergeCell ref="AL243:AM243"/>
    <mergeCell ref="AN243:AO243"/>
    <mergeCell ref="AP243:AQ243"/>
    <mergeCell ref="AR243:AV243"/>
    <mergeCell ref="AW243:BC243"/>
    <mergeCell ref="BD243:BJ243"/>
    <mergeCell ref="BK243:BQ243"/>
    <mergeCell ref="BR243:BX243"/>
    <mergeCell ref="A257:AE257"/>
    <mergeCell ref="AF257:AI257"/>
    <mergeCell ref="AJ257:AK257"/>
    <mergeCell ref="AL257:AM257"/>
    <mergeCell ref="AN257:AO257"/>
    <mergeCell ref="AP257:AQ257"/>
    <mergeCell ref="AR257:AV257"/>
    <mergeCell ref="AP256:AQ256"/>
    <mergeCell ref="AR256:AV256"/>
    <mergeCell ref="AN244:AO244"/>
    <mergeCell ref="AP244:AQ244"/>
    <mergeCell ref="AR244:AV244"/>
    <mergeCell ref="AW244:BC244"/>
    <mergeCell ref="BD244:BJ244"/>
    <mergeCell ref="BR244:BX244"/>
    <mergeCell ref="A245:AE245"/>
    <mergeCell ref="AF245:AI245"/>
    <mergeCell ref="AJ245:AK245"/>
    <mergeCell ref="BR240:BX240"/>
    <mergeCell ref="A241:AE241"/>
    <mergeCell ref="AF241:AI241"/>
    <mergeCell ref="AJ241:AK241"/>
    <mergeCell ref="AL241:AM241"/>
    <mergeCell ref="AN241:AO241"/>
    <mergeCell ref="AP241:AQ241"/>
    <mergeCell ref="AR241:AV241"/>
    <mergeCell ref="AW241:BC241"/>
    <mergeCell ref="BD241:BJ241"/>
    <mergeCell ref="BK241:BQ241"/>
    <mergeCell ref="BR241:BX241"/>
    <mergeCell ref="AN242:AO242"/>
    <mergeCell ref="AP242:AQ242"/>
    <mergeCell ref="AR242:AV242"/>
    <mergeCell ref="AW242:BC242"/>
    <mergeCell ref="BD242:BJ242"/>
    <mergeCell ref="BR242:BX242"/>
    <mergeCell ref="A199:AE199"/>
    <mergeCell ref="AF199:AI199"/>
    <mergeCell ref="AJ199:AK199"/>
    <mergeCell ref="AL199:AM199"/>
    <mergeCell ref="AN199:AO199"/>
    <mergeCell ref="AP199:AQ199"/>
    <mergeCell ref="AR199:AV199"/>
    <mergeCell ref="AW199:BC199"/>
    <mergeCell ref="BD199:BJ199"/>
    <mergeCell ref="BK199:BQ199"/>
    <mergeCell ref="BR199:BX199"/>
    <mergeCell ref="A196:AE196"/>
    <mergeCell ref="AF196:AI196"/>
    <mergeCell ref="AJ196:AK196"/>
    <mergeCell ref="AL196:AM196"/>
    <mergeCell ref="AN196:AO196"/>
    <mergeCell ref="AP196:AQ196"/>
    <mergeCell ref="AR196:AV196"/>
    <mergeCell ref="AW196:BC196"/>
    <mergeCell ref="BD196:BJ196"/>
    <mergeCell ref="BK196:BQ196"/>
    <mergeCell ref="BR196:BX196"/>
    <mergeCell ref="A197:AE197"/>
    <mergeCell ref="AF197:AI197"/>
    <mergeCell ref="AJ197:AK197"/>
    <mergeCell ref="AL197:AM197"/>
    <mergeCell ref="AN197:AO197"/>
    <mergeCell ref="AP197:AQ197"/>
    <mergeCell ref="AR197:AV197"/>
    <mergeCell ref="AW197:BC197"/>
    <mergeCell ref="BD197:BJ197"/>
    <mergeCell ref="BK197:BQ197"/>
    <mergeCell ref="A194:AE194"/>
    <mergeCell ref="AF194:AI194"/>
    <mergeCell ref="A195:AE195"/>
    <mergeCell ref="AF195:AI195"/>
    <mergeCell ref="AJ194:AK194"/>
    <mergeCell ref="AL194:AM194"/>
    <mergeCell ref="AN194:AO194"/>
    <mergeCell ref="AP194:AQ194"/>
    <mergeCell ref="AR194:AV194"/>
    <mergeCell ref="AW194:BC194"/>
    <mergeCell ref="BD194:BJ194"/>
    <mergeCell ref="BK194:BQ194"/>
    <mergeCell ref="BR194:BX194"/>
    <mergeCell ref="AJ195:AK195"/>
    <mergeCell ref="AL195:AM195"/>
    <mergeCell ref="AN195:AO195"/>
    <mergeCell ref="AP195:AQ195"/>
    <mergeCell ref="AR195:AV195"/>
    <mergeCell ref="AW195:BC195"/>
    <mergeCell ref="BD195:BJ195"/>
    <mergeCell ref="BK195:BQ195"/>
    <mergeCell ref="BR195:BX195"/>
    <mergeCell ref="A191:AE191"/>
    <mergeCell ref="AF191:AI191"/>
    <mergeCell ref="AJ191:AK191"/>
    <mergeCell ref="AL191:AM191"/>
    <mergeCell ref="AN191:AO191"/>
    <mergeCell ref="AP191:AQ191"/>
    <mergeCell ref="AR191:AV191"/>
    <mergeCell ref="AW191:BC191"/>
    <mergeCell ref="BD191:BJ191"/>
    <mergeCell ref="BK191:BQ191"/>
    <mergeCell ref="BR191:BX191"/>
    <mergeCell ref="A193:AE193"/>
    <mergeCell ref="AF193:AI193"/>
    <mergeCell ref="AJ193:AK193"/>
    <mergeCell ref="AL193:AM193"/>
    <mergeCell ref="AN193:AO193"/>
    <mergeCell ref="AP193:AQ193"/>
    <mergeCell ref="AR193:AV193"/>
    <mergeCell ref="AW193:BC193"/>
    <mergeCell ref="BD193:BJ193"/>
    <mergeCell ref="BK193:BQ193"/>
    <mergeCell ref="BR193:BX193"/>
    <mergeCell ref="AR192:AV192"/>
    <mergeCell ref="AW192:BC192"/>
    <mergeCell ref="BD192:BJ192"/>
    <mergeCell ref="A192:AE192"/>
    <mergeCell ref="AF192:AI192"/>
    <mergeCell ref="AJ192:AK192"/>
    <mergeCell ref="AL192:AM192"/>
    <mergeCell ref="AN192:AO192"/>
    <mergeCell ref="AP192:AQ192"/>
    <mergeCell ref="A189:AE189"/>
    <mergeCell ref="AF189:AI189"/>
    <mergeCell ref="AJ189:AK189"/>
    <mergeCell ref="AL189:AM189"/>
    <mergeCell ref="AN189:AO189"/>
    <mergeCell ref="AP189:AQ189"/>
    <mergeCell ref="AR189:AV189"/>
    <mergeCell ref="AW189:BC189"/>
    <mergeCell ref="BD189:BJ189"/>
    <mergeCell ref="BK189:BQ189"/>
    <mergeCell ref="BR189:BX189"/>
    <mergeCell ref="A190:AE190"/>
    <mergeCell ref="AF190:AI190"/>
    <mergeCell ref="AJ190:AK190"/>
    <mergeCell ref="AL190:AM190"/>
    <mergeCell ref="AN190:AO190"/>
    <mergeCell ref="AP190:AQ190"/>
    <mergeCell ref="AR190:AV190"/>
    <mergeCell ref="AW190:BC190"/>
    <mergeCell ref="BD190:BJ190"/>
    <mergeCell ref="BK190:BQ190"/>
    <mergeCell ref="BR190:BX190"/>
    <mergeCell ref="A187:AE187"/>
    <mergeCell ref="AF187:AI187"/>
    <mergeCell ref="AJ187:AK187"/>
    <mergeCell ref="AL187:AM187"/>
    <mergeCell ref="AN187:AO187"/>
    <mergeCell ref="AP187:AQ187"/>
    <mergeCell ref="AR187:AV187"/>
    <mergeCell ref="AW187:BC187"/>
    <mergeCell ref="BD187:BJ187"/>
    <mergeCell ref="BK187:BQ187"/>
    <mergeCell ref="BR187:BX187"/>
    <mergeCell ref="A188:AE188"/>
    <mergeCell ref="AF188:AI188"/>
    <mergeCell ref="AJ188:AK188"/>
    <mergeCell ref="AL188:AM188"/>
    <mergeCell ref="AN188:AO188"/>
    <mergeCell ref="AP188:AQ188"/>
    <mergeCell ref="AR188:AV188"/>
    <mergeCell ref="AW188:BC188"/>
    <mergeCell ref="BD188:BJ188"/>
    <mergeCell ref="BK188:BQ188"/>
    <mergeCell ref="BR188:BX188"/>
    <mergeCell ref="A185:AE185"/>
    <mergeCell ref="AF185:AI185"/>
    <mergeCell ref="AJ185:AK185"/>
    <mergeCell ref="AL185:AM185"/>
    <mergeCell ref="AN185:AO185"/>
    <mergeCell ref="AP185:AQ185"/>
    <mergeCell ref="AR185:AV185"/>
    <mergeCell ref="AW185:BC185"/>
    <mergeCell ref="BD185:BJ185"/>
    <mergeCell ref="BK185:BQ185"/>
    <mergeCell ref="BR185:BX185"/>
    <mergeCell ref="A186:AE186"/>
    <mergeCell ref="AF186:AI186"/>
    <mergeCell ref="AJ186:AK186"/>
    <mergeCell ref="AL186:AM186"/>
    <mergeCell ref="AN186:AO186"/>
    <mergeCell ref="AP186:AQ186"/>
    <mergeCell ref="AR186:AV186"/>
    <mergeCell ref="AW186:BC186"/>
    <mergeCell ref="BD186:BJ186"/>
    <mergeCell ref="BK186:BQ186"/>
    <mergeCell ref="BR186:BX186"/>
    <mergeCell ref="A183:AE183"/>
    <mergeCell ref="AF183:AI183"/>
    <mergeCell ref="AJ183:AK183"/>
    <mergeCell ref="AL183:AM183"/>
    <mergeCell ref="AN183:AO183"/>
    <mergeCell ref="AP183:AQ183"/>
    <mergeCell ref="AR183:AV183"/>
    <mergeCell ref="AW183:BC183"/>
    <mergeCell ref="BD183:BJ183"/>
    <mergeCell ref="BK183:BQ183"/>
    <mergeCell ref="BR183:BX183"/>
    <mergeCell ref="A184:AE184"/>
    <mergeCell ref="AF184:AI184"/>
    <mergeCell ref="AJ184:AK184"/>
    <mergeCell ref="AL184:AM184"/>
    <mergeCell ref="AN184:AO184"/>
    <mergeCell ref="AP184:AQ184"/>
    <mergeCell ref="AR184:AV184"/>
    <mergeCell ref="AW184:BC184"/>
    <mergeCell ref="BD184:BJ184"/>
    <mergeCell ref="BK184:BQ184"/>
    <mergeCell ref="BR184:BX184"/>
    <mergeCell ref="A181:AE181"/>
    <mergeCell ref="AF181:AI181"/>
    <mergeCell ref="AJ181:AK181"/>
    <mergeCell ref="AL181:AM181"/>
    <mergeCell ref="AN181:AO181"/>
    <mergeCell ref="AP181:AQ181"/>
    <mergeCell ref="AR181:AV181"/>
    <mergeCell ref="AW181:BC181"/>
    <mergeCell ref="BD181:BJ181"/>
    <mergeCell ref="BK181:BQ181"/>
    <mergeCell ref="BR181:BX181"/>
    <mergeCell ref="A182:AE182"/>
    <mergeCell ref="AF182:AI182"/>
    <mergeCell ref="AJ182:AK182"/>
    <mergeCell ref="AL182:AM182"/>
    <mergeCell ref="AN182:AO182"/>
    <mergeCell ref="AP182:AQ182"/>
    <mergeCell ref="AR182:AV182"/>
    <mergeCell ref="AW182:BC182"/>
    <mergeCell ref="BD182:BJ182"/>
    <mergeCell ref="BK182:BQ182"/>
    <mergeCell ref="BR182:BX182"/>
    <mergeCell ref="A180:AE180"/>
    <mergeCell ref="AF180:AI180"/>
    <mergeCell ref="AJ180:AK180"/>
    <mergeCell ref="AL180:AM180"/>
    <mergeCell ref="AN180:AO180"/>
    <mergeCell ref="AP180:AQ180"/>
    <mergeCell ref="AR180:AV180"/>
    <mergeCell ref="AW180:BC180"/>
    <mergeCell ref="BD180:BJ180"/>
    <mergeCell ref="BK180:BQ180"/>
    <mergeCell ref="BR180:BX180"/>
    <mergeCell ref="A103:AE103"/>
    <mergeCell ref="A71:AE71"/>
    <mergeCell ref="AF71:AI71"/>
    <mergeCell ref="A69:AE69"/>
    <mergeCell ref="AF69:AI69"/>
    <mergeCell ref="AJ69:AK69"/>
    <mergeCell ref="AL69:AM69"/>
    <mergeCell ref="AN69:AO69"/>
    <mergeCell ref="AP69:AQ69"/>
    <mergeCell ref="AW69:BC69"/>
    <mergeCell ref="AN71:AO71"/>
    <mergeCell ref="AP71:AQ71"/>
    <mergeCell ref="AR71:AV71"/>
    <mergeCell ref="BK75:BQ75"/>
    <mergeCell ref="BD80:BJ80"/>
    <mergeCell ref="A175:AE175"/>
    <mergeCell ref="AR69:AV69"/>
    <mergeCell ref="AR83:AV83"/>
    <mergeCell ref="A147:AE147"/>
    <mergeCell ref="AP97:AQ97"/>
    <mergeCell ref="AN77:AO78"/>
    <mergeCell ref="BK44:BQ44"/>
    <mergeCell ref="BR44:BX44"/>
    <mergeCell ref="BR63:BX63"/>
    <mergeCell ref="A64:AE64"/>
    <mergeCell ref="AF64:AI64"/>
    <mergeCell ref="AJ64:AK64"/>
    <mergeCell ref="AL64:AM64"/>
    <mergeCell ref="AN64:AO64"/>
    <mergeCell ref="AP64:AQ64"/>
    <mergeCell ref="AR64:AV64"/>
    <mergeCell ref="AW64:BC64"/>
    <mergeCell ref="BD64:BJ64"/>
    <mergeCell ref="A45:AE45"/>
    <mergeCell ref="AF45:AI45"/>
    <mergeCell ref="AJ45:AK45"/>
    <mergeCell ref="AL45:AM45"/>
    <mergeCell ref="AN45:AO45"/>
    <mergeCell ref="AP45:AQ45"/>
    <mergeCell ref="AR45:AV45"/>
    <mergeCell ref="AW45:BC45"/>
    <mergeCell ref="BD45:BJ45"/>
    <mergeCell ref="BK45:BQ45"/>
    <mergeCell ref="BR45:BX45"/>
    <mergeCell ref="AJ62:AK62"/>
    <mergeCell ref="AL62:AM62"/>
    <mergeCell ref="AN62:AO62"/>
    <mergeCell ref="AR62:AU62"/>
    <mergeCell ref="AW62:BC62"/>
    <mergeCell ref="BD62:BJ62"/>
    <mergeCell ref="A63:AE63"/>
    <mergeCell ref="AF63:AI63"/>
    <mergeCell ref="AJ63:AK63"/>
    <mergeCell ref="A174:AE174"/>
    <mergeCell ref="AF174:AI174"/>
    <mergeCell ref="AJ174:AK174"/>
    <mergeCell ref="AL174:AM174"/>
    <mergeCell ref="AN174:AO174"/>
    <mergeCell ref="AP174:AQ174"/>
    <mergeCell ref="AR174:AV174"/>
    <mergeCell ref="AW174:BC174"/>
    <mergeCell ref="BD174:BJ174"/>
    <mergeCell ref="BK174:BQ174"/>
    <mergeCell ref="BR174:BX174"/>
    <mergeCell ref="A173:AE173"/>
    <mergeCell ref="AF173:AI173"/>
    <mergeCell ref="AJ173:AK173"/>
    <mergeCell ref="AL173:AM173"/>
    <mergeCell ref="AN173:AO173"/>
    <mergeCell ref="AP173:AQ173"/>
    <mergeCell ref="AR173:AV173"/>
    <mergeCell ref="AW173:BC173"/>
    <mergeCell ref="BD173:BJ173"/>
    <mergeCell ref="AJ66:AK66"/>
    <mergeCell ref="AL66:AM66"/>
    <mergeCell ref="AN66:AO66"/>
    <mergeCell ref="AP66:AQ66"/>
    <mergeCell ref="AR66:AV66"/>
    <mergeCell ref="AW66:BC66"/>
    <mergeCell ref="BK173:BQ173"/>
    <mergeCell ref="BR173:BX173"/>
    <mergeCell ref="A67:AE67"/>
    <mergeCell ref="AF67:AI67"/>
    <mergeCell ref="AJ67:AK67"/>
    <mergeCell ref="AL67:AM67"/>
    <mergeCell ref="AN67:AO67"/>
    <mergeCell ref="AP67:AQ67"/>
    <mergeCell ref="AR67:AV67"/>
    <mergeCell ref="A68:AE68"/>
    <mergeCell ref="AF68:AI68"/>
    <mergeCell ref="AJ68:AK68"/>
    <mergeCell ref="AL68:AM68"/>
    <mergeCell ref="AN68:AO68"/>
    <mergeCell ref="AP68:AQ68"/>
    <mergeCell ref="AR68:AV68"/>
    <mergeCell ref="AW68:BC68"/>
    <mergeCell ref="A172:AE172"/>
    <mergeCell ref="AF172:AI172"/>
    <mergeCell ref="AJ172:AK172"/>
    <mergeCell ref="AL172:AM172"/>
    <mergeCell ref="AN172:AO172"/>
    <mergeCell ref="AP172:AQ172"/>
    <mergeCell ref="AR172:AV172"/>
    <mergeCell ref="AW172:BC172"/>
    <mergeCell ref="BD172:BJ172"/>
    <mergeCell ref="BK172:BQ172"/>
    <mergeCell ref="BR172:BX172"/>
    <mergeCell ref="A170:AE170"/>
    <mergeCell ref="AF170:AI170"/>
    <mergeCell ref="AJ170:AK170"/>
    <mergeCell ref="AL170:AM170"/>
    <mergeCell ref="AN170:AO170"/>
    <mergeCell ref="AP170:AQ170"/>
    <mergeCell ref="AR170:AV170"/>
    <mergeCell ref="AW170:BC170"/>
    <mergeCell ref="BD170:BJ170"/>
    <mergeCell ref="BK170:BQ170"/>
    <mergeCell ref="BR170:BX170"/>
    <mergeCell ref="A171:AE171"/>
    <mergeCell ref="AF171:AI171"/>
    <mergeCell ref="AJ171:AK171"/>
    <mergeCell ref="AL171:AM171"/>
    <mergeCell ref="AN171:AO171"/>
    <mergeCell ref="AP171:AQ171"/>
    <mergeCell ref="AR171:AV171"/>
    <mergeCell ref="AW171:BC171"/>
    <mergeCell ref="BD171:BJ171"/>
    <mergeCell ref="BK171:BQ171"/>
    <mergeCell ref="BR171:BX171"/>
    <mergeCell ref="A169:AE169"/>
    <mergeCell ref="AF169:AI169"/>
    <mergeCell ref="AJ169:AK169"/>
    <mergeCell ref="AL169:AM169"/>
    <mergeCell ref="AN169:AO169"/>
    <mergeCell ref="AP169:AQ169"/>
    <mergeCell ref="AR169:AV169"/>
    <mergeCell ref="AW169:BC169"/>
    <mergeCell ref="BD169:BJ169"/>
    <mergeCell ref="BK169:BQ169"/>
    <mergeCell ref="BR169:BX169"/>
    <mergeCell ref="A167:AE167"/>
    <mergeCell ref="AF167:AI167"/>
    <mergeCell ref="AJ167:AK167"/>
    <mergeCell ref="AL167:AM167"/>
    <mergeCell ref="AN167:AO167"/>
    <mergeCell ref="AP167:AQ167"/>
    <mergeCell ref="AR167:AV167"/>
    <mergeCell ref="AW167:BC167"/>
    <mergeCell ref="AN65:AO65"/>
    <mergeCell ref="AP65:AQ65"/>
    <mergeCell ref="AR65:AV65"/>
    <mergeCell ref="AW65:BC65"/>
    <mergeCell ref="AW274:BC274"/>
    <mergeCell ref="AF160:AI160"/>
    <mergeCell ref="AJ160:AK160"/>
    <mergeCell ref="AL160:AM160"/>
    <mergeCell ref="AN160:AO160"/>
    <mergeCell ref="AP160:AQ160"/>
    <mergeCell ref="AR160:AV160"/>
    <mergeCell ref="AW160:BC160"/>
    <mergeCell ref="BD160:BJ160"/>
    <mergeCell ref="AN59:AO59"/>
    <mergeCell ref="AP59:AQ59"/>
    <mergeCell ref="AR59:AV59"/>
    <mergeCell ref="AW59:BC59"/>
    <mergeCell ref="BD59:BJ59"/>
    <mergeCell ref="BD163:BJ163"/>
    <mergeCell ref="AF158:AI158"/>
    <mergeCell ref="AJ158:AK158"/>
    <mergeCell ref="AL158:AM158"/>
    <mergeCell ref="AN158:AO158"/>
    <mergeCell ref="AP158:AQ158"/>
    <mergeCell ref="AR158:AV158"/>
    <mergeCell ref="AW158:BC158"/>
    <mergeCell ref="BD158:BJ158"/>
    <mergeCell ref="AP159:AQ159"/>
    <mergeCell ref="AR159:AV159"/>
    <mergeCell ref="AW159:BC159"/>
    <mergeCell ref="AL175:AM175"/>
    <mergeCell ref="AN175:AO175"/>
    <mergeCell ref="AR276:AU276"/>
    <mergeCell ref="AW276:BC276"/>
    <mergeCell ref="BD276:BJ276"/>
    <mergeCell ref="BK276:BP276"/>
    <mergeCell ref="AR277:AU277"/>
    <mergeCell ref="AW277:BC277"/>
    <mergeCell ref="BD277:BJ277"/>
    <mergeCell ref="BK277:BP277"/>
    <mergeCell ref="BD165:BJ165"/>
    <mergeCell ref="BK165:BQ165"/>
    <mergeCell ref="BK271:BP271"/>
    <mergeCell ref="AR272:AU272"/>
    <mergeCell ref="AW272:BC272"/>
    <mergeCell ref="BD272:BJ272"/>
    <mergeCell ref="BK272:BP272"/>
    <mergeCell ref="AR273:AU273"/>
    <mergeCell ref="AW273:BC273"/>
    <mergeCell ref="BD273:BJ273"/>
    <mergeCell ref="BK273:BP273"/>
    <mergeCell ref="AR274:AU274"/>
    <mergeCell ref="BK244:BQ244"/>
    <mergeCell ref="BK242:BQ242"/>
    <mergeCell ref="AR247:AV247"/>
    <mergeCell ref="AW247:BC247"/>
    <mergeCell ref="BD247:BJ247"/>
    <mergeCell ref="BK247:BQ247"/>
    <mergeCell ref="AW257:BC257"/>
    <mergeCell ref="BD257:BJ257"/>
    <mergeCell ref="BK257:BQ257"/>
    <mergeCell ref="AR209:AV209"/>
    <mergeCell ref="AW209:BC209"/>
    <mergeCell ref="BD274:BJ274"/>
    <mergeCell ref="BK167:BQ167"/>
    <mergeCell ref="BR167:BX167"/>
    <mergeCell ref="A168:AE168"/>
    <mergeCell ref="AF168:AI168"/>
    <mergeCell ref="AJ168:AK168"/>
    <mergeCell ref="AL168:AM168"/>
    <mergeCell ref="AN168:AO168"/>
    <mergeCell ref="AP168:AQ168"/>
    <mergeCell ref="AR168:AV168"/>
    <mergeCell ref="AW168:BC168"/>
    <mergeCell ref="AF165:AI165"/>
    <mergeCell ref="AJ165:AK165"/>
    <mergeCell ref="AL165:AM165"/>
    <mergeCell ref="AN165:AO165"/>
    <mergeCell ref="AP165:AQ165"/>
    <mergeCell ref="AR165:AV165"/>
    <mergeCell ref="AW165:BC165"/>
    <mergeCell ref="BD167:BJ167"/>
    <mergeCell ref="BD168:BJ168"/>
    <mergeCell ref="BK168:BQ168"/>
    <mergeCell ref="BR168:BX168"/>
    <mergeCell ref="AR161:AV161"/>
    <mergeCell ref="AW161:BC161"/>
    <mergeCell ref="BD161:BJ161"/>
    <mergeCell ref="BK161:BQ161"/>
    <mergeCell ref="BR161:BX161"/>
    <mergeCell ref="A165:AE165"/>
    <mergeCell ref="BR163:BX163"/>
    <mergeCell ref="A164:AE164"/>
    <mergeCell ref="BR165:BX165"/>
    <mergeCell ref="A166:AE166"/>
    <mergeCell ref="AF166:AI166"/>
    <mergeCell ref="AJ166:AK166"/>
    <mergeCell ref="AL166:AM166"/>
    <mergeCell ref="AN166:AO166"/>
    <mergeCell ref="AP166:AQ166"/>
    <mergeCell ref="AR166:AV166"/>
    <mergeCell ref="AW166:BC166"/>
    <mergeCell ref="BD166:BJ166"/>
    <mergeCell ref="BK166:BQ166"/>
    <mergeCell ref="BR166:BX166"/>
    <mergeCell ref="AF163:AI163"/>
    <mergeCell ref="AJ163:AK163"/>
    <mergeCell ref="AL163:AM163"/>
    <mergeCell ref="AN163:AO163"/>
    <mergeCell ref="AP163:AQ163"/>
    <mergeCell ref="A160:AE160"/>
    <mergeCell ref="AR163:AV163"/>
    <mergeCell ref="AW163:BC163"/>
    <mergeCell ref="BK274:BP274"/>
    <mergeCell ref="AR275:AU275"/>
    <mergeCell ref="AW275:BC275"/>
    <mergeCell ref="BD275:BJ275"/>
    <mergeCell ref="BK275:BP275"/>
    <mergeCell ref="CL266:DH266"/>
    <mergeCell ref="CT265:CZ265"/>
    <mergeCell ref="A56:AE56"/>
    <mergeCell ref="AF56:AI56"/>
    <mergeCell ref="AJ56:AK56"/>
    <mergeCell ref="AL56:AM56"/>
    <mergeCell ref="AN56:AO56"/>
    <mergeCell ref="AP56:AQ56"/>
    <mergeCell ref="AR56:AV56"/>
    <mergeCell ref="AW56:BC56"/>
    <mergeCell ref="BD56:BJ56"/>
    <mergeCell ref="BK56:BQ56"/>
    <mergeCell ref="BR56:BX56"/>
    <mergeCell ref="A161:AE161"/>
    <mergeCell ref="AF161:AI161"/>
    <mergeCell ref="AJ161:AK161"/>
    <mergeCell ref="AL161:AM161"/>
    <mergeCell ref="AN161:AO161"/>
    <mergeCell ref="AP161:AQ161"/>
    <mergeCell ref="BR157:BX157"/>
    <mergeCell ref="BD159:BJ159"/>
    <mergeCell ref="BK158:BQ158"/>
    <mergeCell ref="BR158:BX158"/>
    <mergeCell ref="A159:AE159"/>
    <mergeCell ref="AF159:AI159"/>
    <mergeCell ref="AJ159:AK159"/>
    <mergeCell ref="AL159:AM159"/>
    <mergeCell ref="AN159:AO159"/>
    <mergeCell ref="A158:AE158"/>
    <mergeCell ref="AL164:AM164"/>
    <mergeCell ref="AN164:AO164"/>
    <mergeCell ref="AP164:AQ164"/>
    <mergeCell ref="AR164:AV164"/>
    <mergeCell ref="AW164:BC164"/>
    <mergeCell ref="BD164:BJ164"/>
    <mergeCell ref="BK164:BQ164"/>
    <mergeCell ref="BR164:BX164"/>
    <mergeCell ref="BK160:BQ160"/>
    <mergeCell ref="BR160:BX160"/>
    <mergeCell ref="A162:AE162"/>
    <mergeCell ref="AF162:AI162"/>
    <mergeCell ref="AJ162:AK162"/>
    <mergeCell ref="AL162:AM162"/>
    <mergeCell ref="AN162:AO162"/>
    <mergeCell ref="AP162:AQ162"/>
    <mergeCell ref="AR162:AV162"/>
    <mergeCell ref="AW162:BC162"/>
    <mergeCell ref="BD162:BJ162"/>
    <mergeCell ref="BK162:BQ162"/>
    <mergeCell ref="BR162:BX162"/>
    <mergeCell ref="A163:AE163"/>
    <mergeCell ref="BR155:BX155"/>
    <mergeCell ref="A154:AE154"/>
    <mergeCell ref="AF154:AI154"/>
    <mergeCell ref="AJ154:AK154"/>
    <mergeCell ref="AL154:AM154"/>
    <mergeCell ref="AN154:AO154"/>
    <mergeCell ref="AR154:AV154"/>
    <mergeCell ref="AW154:BC154"/>
    <mergeCell ref="BD154:BJ154"/>
    <mergeCell ref="AP154:AQ154"/>
    <mergeCell ref="BR159:BX159"/>
    <mergeCell ref="A156:AE156"/>
    <mergeCell ref="AF156:AI156"/>
    <mergeCell ref="AJ156:AK156"/>
    <mergeCell ref="AL156:AM156"/>
    <mergeCell ref="AN156:AO156"/>
    <mergeCell ref="AP156:AQ156"/>
    <mergeCell ref="AR156:AV156"/>
    <mergeCell ref="AW156:BC156"/>
    <mergeCell ref="BD156:BJ156"/>
    <mergeCell ref="BK156:BQ156"/>
    <mergeCell ref="BR156:BX156"/>
    <mergeCell ref="A157:AE157"/>
    <mergeCell ref="AF157:AI157"/>
    <mergeCell ref="AJ157:AK157"/>
    <mergeCell ref="AL157:AM157"/>
    <mergeCell ref="AN157:AO157"/>
    <mergeCell ref="AP157:AQ157"/>
    <mergeCell ref="AR157:AV157"/>
    <mergeCell ref="AW157:BC157"/>
    <mergeCell ref="BD157:BJ157"/>
    <mergeCell ref="BK157:BQ157"/>
    <mergeCell ref="BR237:BX237"/>
    <mergeCell ref="BK237:BQ237"/>
    <mergeCell ref="BD237:BJ237"/>
    <mergeCell ref="AW237:BC237"/>
    <mergeCell ref="AR237:AV237"/>
    <mergeCell ref="AP237:AQ237"/>
    <mergeCell ref="AN237:AO237"/>
    <mergeCell ref="AL237:AM237"/>
    <mergeCell ref="AJ237:AK237"/>
    <mergeCell ref="AF237:AI237"/>
    <mergeCell ref="A237:AE237"/>
    <mergeCell ref="A238:AE238"/>
    <mergeCell ref="AF238:AI238"/>
    <mergeCell ref="AJ238:AK238"/>
    <mergeCell ref="AL238:AM238"/>
    <mergeCell ref="AN238:AO238"/>
    <mergeCell ref="AP238:AQ238"/>
    <mergeCell ref="AR238:AV238"/>
    <mergeCell ref="AW238:BC238"/>
    <mergeCell ref="BD238:BJ238"/>
    <mergeCell ref="BK238:BQ238"/>
    <mergeCell ref="BR238:BX238"/>
    <mergeCell ref="BR225:BX225"/>
    <mergeCell ref="BK225:BQ225"/>
    <mergeCell ref="AR225:AV225"/>
    <mergeCell ref="A223:AE223"/>
    <mergeCell ref="AF223:AI223"/>
    <mergeCell ref="AJ223:AK223"/>
    <mergeCell ref="AL223:AM223"/>
    <mergeCell ref="A239:AE239"/>
    <mergeCell ref="AF239:AI239"/>
    <mergeCell ref="AJ239:AK239"/>
    <mergeCell ref="AL239:AM239"/>
    <mergeCell ref="AN239:AO239"/>
    <mergeCell ref="AP239:AQ239"/>
    <mergeCell ref="AR239:AV239"/>
    <mergeCell ref="AW239:BC239"/>
    <mergeCell ref="BD239:BJ239"/>
    <mergeCell ref="BK239:BQ239"/>
    <mergeCell ref="BR239:BX239"/>
    <mergeCell ref="BR233:BX233"/>
    <mergeCell ref="AF234:AI234"/>
    <mergeCell ref="AJ234:AK234"/>
    <mergeCell ref="AL234:AM234"/>
    <mergeCell ref="AN234:AO234"/>
    <mergeCell ref="AP234:AQ234"/>
    <mergeCell ref="AR234:AV234"/>
    <mergeCell ref="AW234:BC234"/>
    <mergeCell ref="BD234:BJ234"/>
    <mergeCell ref="BK234:BQ234"/>
    <mergeCell ref="BR234:BX234"/>
    <mergeCell ref="AN235:AO235"/>
    <mergeCell ref="AF233:AI233"/>
    <mergeCell ref="AJ233:AK233"/>
    <mergeCell ref="AJ26:AK26"/>
    <mergeCell ref="AL26:AM26"/>
    <mergeCell ref="AN26:AO26"/>
    <mergeCell ref="AP26:AQ26"/>
    <mergeCell ref="AR26:AV26"/>
    <mergeCell ref="AW26:BC26"/>
    <mergeCell ref="BD26:BJ26"/>
    <mergeCell ref="BK26:BQ26"/>
    <mergeCell ref="A224:AE224"/>
    <mergeCell ref="AF224:AI224"/>
    <mergeCell ref="AJ224:AK224"/>
    <mergeCell ref="AL224:AM224"/>
    <mergeCell ref="AN224:AO224"/>
    <mergeCell ref="AP224:AQ224"/>
    <mergeCell ref="AR224:AV224"/>
    <mergeCell ref="AW224:BC224"/>
    <mergeCell ref="BD224:BJ224"/>
    <mergeCell ref="BK224:BQ224"/>
    <mergeCell ref="AR81:AV81"/>
    <mergeCell ref="AF81:AI81"/>
    <mergeCell ref="BD92:BJ92"/>
    <mergeCell ref="BK92:BQ92"/>
    <mergeCell ref="A81:AE81"/>
    <mergeCell ref="BK154:BQ154"/>
    <mergeCell ref="BK159:BQ159"/>
    <mergeCell ref="BK163:BQ163"/>
    <mergeCell ref="A59:AE59"/>
    <mergeCell ref="AF59:AI59"/>
    <mergeCell ref="AJ59:AK59"/>
    <mergeCell ref="AL59:AM59"/>
    <mergeCell ref="AF164:AI164"/>
    <mergeCell ref="AJ164:AK164"/>
    <mergeCell ref="BR26:BX26"/>
    <mergeCell ref="A27:AE27"/>
    <mergeCell ref="AF27:AI27"/>
    <mergeCell ref="AJ27:AK27"/>
    <mergeCell ref="AL27:AM27"/>
    <mergeCell ref="AN27:AO27"/>
    <mergeCell ref="AP27:AQ27"/>
    <mergeCell ref="AR27:AV27"/>
    <mergeCell ref="AW27:BC27"/>
    <mergeCell ref="BD27:BJ27"/>
    <mergeCell ref="BK27:BQ27"/>
    <mergeCell ref="BR27:BX27"/>
    <mergeCell ref="AN223:AO223"/>
    <mergeCell ref="AP223:AQ223"/>
    <mergeCell ref="AR223:AV223"/>
    <mergeCell ref="AW223:BC223"/>
    <mergeCell ref="BD223:BJ223"/>
    <mergeCell ref="BK223:BQ223"/>
    <mergeCell ref="BR223:BX223"/>
    <mergeCell ref="AF80:AI80"/>
    <mergeCell ref="AJ79:AK79"/>
    <mergeCell ref="AL79:AM79"/>
    <mergeCell ref="AJ87:AK87"/>
    <mergeCell ref="AL87:AM87"/>
    <mergeCell ref="AN87:AO87"/>
    <mergeCell ref="A87:AE87"/>
    <mergeCell ref="AF87:AI87"/>
    <mergeCell ref="A98:AE98"/>
    <mergeCell ref="AF98:AI98"/>
    <mergeCell ref="AW97:BC97"/>
    <mergeCell ref="BD87:BJ87"/>
    <mergeCell ref="AF26:AI26"/>
    <mergeCell ref="BD152:BJ152"/>
    <mergeCell ref="BK152:BQ152"/>
    <mergeCell ref="BR152:BX152"/>
    <mergeCell ref="BR149:BX149"/>
    <mergeCell ref="AF149:AI149"/>
    <mergeCell ref="AJ149:AK149"/>
    <mergeCell ref="AR148:AV148"/>
    <mergeCell ref="AW148:BC148"/>
    <mergeCell ref="BD148:BJ148"/>
    <mergeCell ref="BK148:BQ148"/>
    <mergeCell ref="BR148:BX148"/>
    <mergeCell ref="A149:AE149"/>
    <mergeCell ref="AW149:BC149"/>
    <mergeCell ref="BD149:BJ149"/>
    <mergeCell ref="BR216:BX216"/>
    <mergeCell ref="A178:AE178"/>
    <mergeCell ref="AF178:AI178"/>
    <mergeCell ref="AJ178:AK178"/>
    <mergeCell ref="AL178:AM178"/>
    <mergeCell ref="AW177:BC177"/>
    <mergeCell ref="BD177:BJ177"/>
    <mergeCell ref="BR154:BX154"/>
    <mergeCell ref="A155:AE155"/>
    <mergeCell ref="AF155:AI155"/>
    <mergeCell ref="AJ155:AK155"/>
    <mergeCell ref="AL155:AM155"/>
    <mergeCell ref="AN155:AO155"/>
    <mergeCell ref="AP155:AQ155"/>
    <mergeCell ref="AR155:AV155"/>
    <mergeCell ref="AW155:BC155"/>
    <mergeCell ref="BD155:BJ155"/>
    <mergeCell ref="BK155:BQ155"/>
    <mergeCell ref="AN81:AO81"/>
    <mergeCell ref="AP81:AQ81"/>
    <mergeCell ref="AP87:AQ87"/>
    <mergeCell ref="AJ83:AK83"/>
    <mergeCell ref="AL83:AM83"/>
    <mergeCell ref="AN83:AO83"/>
    <mergeCell ref="AP83:AQ83"/>
    <mergeCell ref="AJ86:AK86"/>
    <mergeCell ref="AN84:AO84"/>
    <mergeCell ref="AP84:AQ84"/>
    <mergeCell ref="AJ85:AK85"/>
    <mergeCell ref="A83:AE83"/>
    <mergeCell ref="AF83:AI83"/>
    <mergeCell ref="A86:AE86"/>
    <mergeCell ref="AL81:AM81"/>
    <mergeCell ref="AP82:AQ82"/>
    <mergeCell ref="AR82:AV82"/>
    <mergeCell ref="AR87:AV87"/>
    <mergeCell ref="AR86:AV86"/>
    <mergeCell ref="A84:AE84"/>
    <mergeCell ref="AJ39:AK39"/>
    <mergeCell ref="AP53:AQ53"/>
    <mergeCell ref="AL47:AM48"/>
    <mergeCell ref="A35:AE35"/>
    <mergeCell ref="AF35:AI35"/>
    <mergeCell ref="AJ35:AK35"/>
    <mergeCell ref="AL35:AM35"/>
    <mergeCell ref="AN35:AO35"/>
    <mergeCell ref="AP35:AQ35"/>
    <mergeCell ref="AR35:AV35"/>
    <mergeCell ref="AW35:BC35"/>
    <mergeCell ref="A57:AE57"/>
    <mergeCell ref="AF57:AI57"/>
    <mergeCell ref="AJ57:AK57"/>
    <mergeCell ref="AL57:AM57"/>
    <mergeCell ref="AN57:AO57"/>
    <mergeCell ref="AP57:AQ57"/>
    <mergeCell ref="AR57:AV57"/>
    <mergeCell ref="AW57:BC57"/>
    <mergeCell ref="A36:AE36"/>
    <mergeCell ref="AF36:AI36"/>
    <mergeCell ref="AJ36:AK36"/>
    <mergeCell ref="AL36:AM36"/>
    <mergeCell ref="AN36:AO36"/>
    <mergeCell ref="AP36:AQ36"/>
    <mergeCell ref="AR36:AV36"/>
    <mergeCell ref="AW36:BC36"/>
    <mergeCell ref="AF50:AI51"/>
    <mergeCell ref="AW46:BC46"/>
    <mergeCell ref="A42:AE42"/>
    <mergeCell ref="AF42:AI42"/>
    <mergeCell ref="A55:AE55"/>
    <mergeCell ref="A287:BX287"/>
    <mergeCell ref="A288:BX288"/>
    <mergeCell ref="A282:BX282"/>
    <mergeCell ref="A284:BX284"/>
    <mergeCell ref="A285:BX285"/>
    <mergeCell ref="A286:BX286"/>
    <mergeCell ref="AN86:AO86"/>
    <mergeCell ref="AW31:BC32"/>
    <mergeCell ref="A48:AE48"/>
    <mergeCell ref="AF47:AI48"/>
    <mergeCell ref="AR47:AV48"/>
    <mergeCell ref="A47:AE47"/>
    <mergeCell ref="A33:AE33"/>
    <mergeCell ref="AF46:AI46"/>
    <mergeCell ref="A32:AE32"/>
    <mergeCell ref="AF31:AI32"/>
    <mergeCell ref="AR31:AV32"/>
    <mergeCell ref="A54:AE54"/>
    <mergeCell ref="A234:AE234"/>
    <mergeCell ref="A85:AE85"/>
    <mergeCell ref="AF85:AI85"/>
    <mergeCell ref="AF33:AI33"/>
    <mergeCell ref="AF77:AI78"/>
    <mergeCell ref="AR77:AV78"/>
    <mergeCell ref="A77:AE77"/>
    <mergeCell ref="AJ49:AK49"/>
    <mergeCell ref="AL53:AM53"/>
    <mergeCell ref="AN34:AO34"/>
    <mergeCell ref="AJ37:AK37"/>
    <mergeCell ref="AL37:AM37"/>
    <mergeCell ref="AN37:AO37"/>
    <mergeCell ref="AP37:AQ37"/>
    <mergeCell ref="BR50:BX51"/>
    <mergeCell ref="AJ50:AK51"/>
    <mergeCell ref="AL50:AM51"/>
    <mergeCell ref="AN50:AO51"/>
    <mergeCell ref="AP50:AQ51"/>
    <mergeCell ref="BR53:BX53"/>
    <mergeCell ref="AW53:BC53"/>
    <mergeCell ref="BR54:BX54"/>
    <mergeCell ref="A50:AE50"/>
    <mergeCell ref="AF54:AI54"/>
    <mergeCell ref="BR74:BX74"/>
    <mergeCell ref="A74:AE74"/>
    <mergeCell ref="AF76:AI76"/>
    <mergeCell ref="AR74:AV74"/>
    <mergeCell ref="A75:AE75"/>
    <mergeCell ref="AR76:AV76"/>
    <mergeCell ref="AF74:AI74"/>
    <mergeCell ref="A76:AE76"/>
    <mergeCell ref="AW76:BC76"/>
    <mergeCell ref="AJ74:AK74"/>
    <mergeCell ref="AJ54:AK54"/>
    <mergeCell ref="AL54:AM54"/>
    <mergeCell ref="AN54:AO54"/>
    <mergeCell ref="AP54:AQ54"/>
    <mergeCell ref="AL58:AM58"/>
    <mergeCell ref="AP76:AQ76"/>
    <mergeCell ref="AF60:AI60"/>
    <mergeCell ref="AJ60:AK60"/>
    <mergeCell ref="AN58:AO58"/>
    <mergeCell ref="AP58:AQ58"/>
    <mergeCell ref="AR50:AV51"/>
    <mergeCell ref="AW58:BC58"/>
    <mergeCell ref="AL60:AM60"/>
    <mergeCell ref="AN60:AO60"/>
    <mergeCell ref="AP60:AQ60"/>
    <mergeCell ref="AR60:AV60"/>
    <mergeCell ref="A73:AE73"/>
    <mergeCell ref="AF73:AI73"/>
    <mergeCell ref="AJ73:AK73"/>
    <mergeCell ref="AL73:AM73"/>
    <mergeCell ref="AN73:AO73"/>
    <mergeCell ref="AP73:AQ73"/>
    <mergeCell ref="AR73:AV73"/>
    <mergeCell ref="AW73:BC73"/>
    <mergeCell ref="A61:AE61"/>
    <mergeCell ref="AF61:AI61"/>
    <mergeCell ref="AW75:BC75"/>
    <mergeCell ref="AR75:AV75"/>
    <mergeCell ref="AF75:AI75"/>
    <mergeCell ref="A66:AE66"/>
    <mergeCell ref="AF66:AI66"/>
    <mergeCell ref="AJ61:AK61"/>
    <mergeCell ref="AL61:AM61"/>
    <mergeCell ref="AN61:AO61"/>
    <mergeCell ref="AR61:AU61"/>
    <mergeCell ref="AL63:AM63"/>
    <mergeCell ref="AN63:AO63"/>
    <mergeCell ref="AP63:AQ63"/>
    <mergeCell ref="AR63:AV63"/>
    <mergeCell ref="A65:AE65"/>
    <mergeCell ref="AF65:AI65"/>
    <mergeCell ref="AJ65:AK65"/>
    <mergeCell ref="AL65:AM65"/>
    <mergeCell ref="AR70:AV70"/>
    <mergeCell ref="A58:AE58"/>
    <mergeCell ref="AF58:AI58"/>
    <mergeCell ref="AR58:AV58"/>
    <mergeCell ref="A51:AE51"/>
    <mergeCell ref="AL86:AM86"/>
    <mergeCell ref="AW86:BC86"/>
    <mergeCell ref="AP86:AQ86"/>
    <mergeCell ref="AL52:AM52"/>
    <mergeCell ref="AN52:AO52"/>
    <mergeCell ref="AW52:BC52"/>
    <mergeCell ref="AR52:AU52"/>
    <mergeCell ref="AJ58:AK58"/>
    <mergeCell ref="BK49:BQ49"/>
    <mergeCell ref="AW83:BC83"/>
    <mergeCell ref="BK86:BQ86"/>
    <mergeCell ref="A62:AE62"/>
    <mergeCell ref="AF62:AI62"/>
    <mergeCell ref="AL74:AM74"/>
    <mergeCell ref="AN74:AO74"/>
    <mergeCell ref="AP74:AQ74"/>
    <mergeCell ref="AJ75:AK75"/>
    <mergeCell ref="AL75:AM75"/>
    <mergeCell ref="AN75:AO75"/>
    <mergeCell ref="AP75:AQ75"/>
    <mergeCell ref="AJ76:AK76"/>
    <mergeCell ref="BD71:BJ71"/>
    <mergeCell ref="BK71:BQ71"/>
    <mergeCell ref="A79:AE79"/>
    <mergeCell ref="BK80:BQ80"/>
    <mergeCell ref="A78:AE78"/>
    <mergeCell ref="AL76:AM76"/>
    <mergeCell ref="AN76:AO76"/>
    <mergeCell ref="A34:AE34"/>
    <mergeCell ref="AF34:AI34"/>
    <mergeCell ref="AR34:AV34"/>
    <mergeCell ref="AW34:BC34"/>
    <mergeCell ref="BD34:BJ34"/>
    <mergeCell ref="A46:AE46"/>
    <mergeCell ref="BD39:BJ39"/>
    <mergeCell ref="AW50:BC51"/>
    <mergeCell ref="BD50:BJ51"/>
    <mergeCell ref="A39:AE39"/>
    <mergeCell ref="AF39:AI39"/>
    <mergeCell ref="AR39:AV39"/>
    <mergeCell ref="AW39:BC39"/>
    <mergeCell ref="AR46:AV46"/>
    <mergeCell ref="AN39:AO39"/>
    <mergeCell ref="BD35:BJ35"/>
    <mergeCell ref="A37:AE37"/>
    <mergeCell ref="AF37:AI37"/>
    <mergeCell ref="AR37:AV37"/>
    <mergeCell ref="AW37:BC37"/>
    <mergeCell ref="BD37:BJ37"/>
    <mergeCell ref="AJ34:AK34"/>
    <mergeCell ref="AP34:AQ34"/>
    <mergeCell ref="AN47:AO48"/>
    <mergeCell ref="AP47:AQ48"/>
    <mergeCell ref="AL49:AM49"/>
    <mergeCell ref="AN49:AO49"/>
    <mergeCell ref="AP49:AQ49"/>
    <mergeCell ref="AP39:AQ39"/>
    <mergeCell ref="AJ46:AK46"/>
    <mergeCell ref="AL34:AM34"/>
    <mergeCell ref="AL39:AM39"/>
    <mergeCell ref="BR25:BX25"/>
    <mergeCell ref="BD28:BJ28"/>
    <mergeCell ref="BK28:BQ28"/>
    <mergeCell ref="BR28:BX28"/>
    <mergeCell ref="BD29:BJ29"/>
    <mergeCell ref="BK29:BQ29"/>
    <mergeCell ref="BR29:BX29"/>
    <mergeCell ref="BK39:BQ39"/>
    <mergeCell ref="AR33:AV33"/>
    <mergeCell ref="BK30:BQ30"/>
    <mergeCell ref="BR30:BX30"/>
    <mergeCell ref="BD33:BJ33"/>
    <mergeCell ref="BK33:BQ33"/>
    <mergeCell ref="BR33:BX33"/>
    <mergeCell ref="BD31:BJ32"/>
    <mergeCell ref="BK31:BQ32"/>
    <mergeCell ref="BR31:BX32"/>
    <mergeCell ref="BK34:BQ34"/>
    <mergeCell ref="BR34:BX34"/>
    <mergeCell ref="BR39:BX39"/>
    <mergeCell ref="AW25:BC25"/>
    <mergeCell ref="AW28:BC28"/>
    <mergeCell ref="BD25:BJ25"/>
    <mergeCell ref="BD30:BJ30"/>
    <mergeCell ref="BD36:BJ36"/>
    <mergeCell ref="BK37:BQ37"/>
    <mergeCell ref="BR37:BX37"/>
    <mergeCell ref="BK35:BQ35"/>
    <mergeCell ref="BR35:BX35"/>
    <mergeCell ref="BK36:BQ36"/>
    <mergeCell ref="BR36:BX36"/>
    <mergeCell ref="AR30:AV30"/>
    <mergeCell ref="AW33:BC33"/>
    <mergeCell ref="BK25:BQ25"/>
    <mergeCell ref="A28:AE28"/>
    <mergeCell ref="AR25:AV25"/>
    <mergeCell ref="AR28:AV28"/>
    <mergeCell ref="AR29:AV29"/>
    <mergeCell ref="AL28:AM28"/>
    <mergeCell ref="AL29:AM29"/>
    <mergeCell ref="AN25:AO25"/>
    <mergeCell ref="AN28:AO28"/>
    <mergeCell ref="AN29:AO29"/>
    <mergeCell ref="AJ33:AK33"/>
    <mergeCell ref="AW29:BC29"/>
    <mergeCell ref="AW30:BC30"/>
    <mergeCell ref="AJ25:AK25"/>
    <mergeCell ref="AJ28:AK28"/>
    <mergeCell ref="AJ29:AK29"/>
    <mergeCell ref="AL25:AM25"/>
    <mergeCell ref="AL31:AM32"/>
    <mergeCell ref="AN30:AO30"/>
    <mergeCell ref="AP31:AQ32"/>
    <mergeCell ref="AP25:AQ25"/>
    <mergeCell ref="AP28:AQ28"/>
    <mergeCell ref="AP33:AQ33"/>
    <mergeCell ref="AP29:AQ29"/>
    <mergeCell ref="AJ30:AK30"/>
    <mergeCell ref="AL30:AM30"/>
    <mergeCell ref="AN33:AO33"/>
    <mergeCell ref="AN31:AO32"/>
    <mergeCell ref="AL33:AM33"/>
    <mergeCell ref="A25:AE25"/>
    <mergeCell ref="A26:AE26"/>
    <mergeCell ref="BQ19:BX19"/>
    <mergeCell ref="BF14:BP14"/>
    <mergeCell ref="BF15:BP15"/>
    <mergeCell ref="BF16:BP16"/>
    <mergeCell ref="A24:AE24"/>
    <mergeCell ref="BD24:BJ24"/>
    <mergeCell ref="AZ22:BA22"/>
    <mergeCell ref="BB22:BC22"/>
    <mergeCell ref="AF21:AI23"/>
    <mergeCell ref="AW23:BC23"/>
    <mergeCell ref="A21:AE23"/>
    <mergeCell ref="AN23:AO23"/>
    <mergeCell ref="AP23:AQ23"/>
    <mergeCell ref="AW22:AY22"/>
    <mergeCell ref="AF24:AI24"/>
    <mergeCell ref="AJ24:AQ24"/>
    <mergeCell ref="AR24:AV24"/>
    <mergeCell ref="AW24:BC24"/>
    <mergeCell ref="AR21:AV23"/>
    <mergeCell ref="AW21:BX21"/>
    <mergeCell ref="BR22:BX23"/>
    <mergeCell ref="BD22:BF22"/>
    <mergeCell ref="BG22:BH22"/>
    <mergeCell ref="BI22:BJ22"/>
    <mergeCell ref="BD23:BJ23"/>
    <mergeCell ref="BK22:BM22"/>
    <mergeCell ref="BN22:BO22"/>
    <mergeCell ref="AJ21:AQ22"/>
    <mergeCell ref="BF17:BP17"/>
    <mergeCell ref="BF18:BP18"/>
    <mergeCell ref="BF19:BP19"/>
    <mergeCell ref="BQ15:BX15"/>
    <mergeCell ref="BQ16:BX16"/>
    <mergeCell ref="BQ17:BX17"/>
    <mergeCell ref="BQ18:BX18"/>
    <mergeCell ref="N15:BE15"/>
    <mergeCell ref="A1:BX1"/>
    <mergeCell ref="BQ9:BR9"/>
    <mergeCell ref="BM7:BW7"/>
    <mergeCell ref="BM8:BW8"/>
    <mergeCell ref="BO9:BP9"/>
    <mergeCell ref="BC4:BX4"/>
    <mergeCell ref="BQ14:BX14"/>
    <mergeCell ref="BC6:BX6"/>
    <mergeCell ref="BD7:BK7"/>
    <mergeCell ref="BD8:BK8"/>
    <mergeCell ref="BD9:BE9"/>
    <mergeCell ref="BG9:BN9"/>
    <mergeCell ref="BQ11:BX12"/>
    <mergeCell ref="BQ13:BX13"/>
    <mergeCell ref="BF13:BP13"/>
    <mergeCell ref="AY11:AZ11"/>
    <mergeCell ref="A11:AX11"/>
    <mergeCell ref="AG13:AH13"/>
    <mergeCell ref="AJ13:AQ13"/>
    <mergeCell ref="AR13:AS13"/>
    <mergeCell ref="AT13:AU13"/>
    <mergeCell ref="AV13:AW13"/>
    <mergeCell ref="H18:BE18"/>
    <mergeCell ref="BC2:BX2"/>
    <mergeCell ref="BC3:BX3"/>
    <mergeCell ref="AW5:BX5"/>
    <mergeCell ref="BK46:BQ46"/>
    <mergeCell ref="BK79:BQ79"/>
    <mergeCell ref="BD81:BJ81"/>
    <mergeCell ref="BK81:BQ81"/>
    <mergeCell ref="BD84:BJ84"/>
    <mergeCell ref="BK84:BQ84"/>
    <mergeCell ref="BK85:BQ85"/>
    <mergeCell ref="BR46:BX46"/>
    <mergeCell ref="BD49:BJ49"/>
    <mergeCell ref="AW47:BC48"/>
    <mergeCell ref="BD47:BJ48"/>
    <mergeCell ref="BK47:BQ48"/>
    <mergeCell ref="BR47:BX48"/>
    <mergeCell ref="BR49:BX49"/>
    <mergeCell ref="BR83:BX83"/>
    <mergeCell ref="BK76:BQ76"/>
    <mergeCell ref="BR76:BX76"/>
    <mergeCell ref="BR80:BX80"/>
    <mergeCell ref="BR79:BX79"/>
    <mergeCell ref="BR81:BX81"/>
    <mergeCell ref="BR84:BX84"/>
    <mergeCell ref="BR85:BX85"/>
    <mergeCell ref="BD74:BJ74"/>
    <mergeCell ref="BK74:BQ74"/>
    <mergeCell ref="BR75:BX75"/>
    <mergeCell ref="BR58:BX58"/>
    <mergeCell ref="BK59:BQ59"/>
    <mergeCell ref="BR59:BX59"/>
    <mergeCell ref="BD69:BJ69"/>
    <mergeCell ref="BK69:BQ69"/>
    <mergeCell ref="BR69:BX69"/>
    <mergeCell ref="BK50:BQ51"/>
    <mergeCell ref="BP22:BQ22"/>
    <mergeCell ref="BK24:BQ24"/>
    <mergeCell ref="BR24:BX24"/>
    <mergeCell ref="BK23:BQ23"/>
    <mergeCell ref="A20:BX20"/>
    <mergeCell ref="AJ23:AK23"/>
    <mergeCell ref="AL23:AM23"/>
    <mergeCell ref="A30:AE30"/>
    <mergeCell ref="A31:AE31"/>
    <mergeCell ref="AF25:AI25"/>
    <mergeCell ref="AF28:AI28"/>
    <mergeCell ref="AF29:AI29"/>
    <mergeCell ref="AF30:AI30"/>
    <mergeCell ref="A29:AE29"/>
    <mergeCell ref="BK63:BQ63"/>
    <mergeCell ref="BR40:BX40"/>
    <mergeCell ref="A41:AE41"/>
    <mergeCell ref="AF41:AI41"/>
    <mergeCell ref="AJ41:AK41"/>
    <mergeCell ref="AL41:AM41"/>
    <mergeCell ref="AN41:AO41"/>
    <mergeCell ref="AP41:AQ41"/>
    <mergeCell ref="AR41:AV41"/>
    <mergeCell ref="AW41:BC41"/>
    <mergeCell ref="BD41:BJ41"/>
    <mergeCell ref="BK41:BQ41"/>
    <mergeCell ref="BR41:BX41"/>
    <mergeCell ref="BR42:BX42"/>
    <mergeCell ref="BR43:BX43"/>
    <mergeCell ref="A60:AE60"/>
    <mergeCell ref="BR57:BX57"/>
    <mergeCell ref="BK58:BQ58"/>
    <mergeCell ref="BR55:BX55"/>
    <mergeCell ref="AW60:BC60"/>
    <mergeCell ref="BD60:BJ60"/>
    <mergeCell ref="BK60:BQ60"/>
    <mergeCell ref="BR60:BX60"/>
    <mergeCell ref="AW81:BC81"/>
    <mergeCell ref="AW63:BC63"/>
    <mergeCell ref="BD63:BJ63"/>
    <mergeCell ref="BD66:BJ66"/>
    <mergeCell ref="BK66:BQ66"/>
    <mergeCell ref="BR66:BX66"/>
    <mergeCell ref="BD70:BJ70"/>
    <mergeCell ref="BK70:BQ70"/>
    <mergeCell ref="BR70:BX70"/>
    <mergeCell ref="AW61:BC61"/>
    <mergeCell ref="BD61:BJ61"/>
    <mergeCell ref="BK64:BQ64"/>
    <mergeCell ref="BR64:BX64"/>
    <mergeCell ref="AW67:BC67"/>
    <mergeCell ref="BD67:BJ67"/>
    <mergeCell ref="BK67:BQ67"/>
    <mergeCell ref="BR67:BX67"/>
    <mergeCell ref="BD75:BJ75"/>
    <mergeCell ref="BD65:BJ65"/>
    <mergeCell ref="BK65:BQ65"/>
    <mergeCell ref="BR65:BX65"/>
    <mergeCell ref="BD68:BJ68"/>
    <mergeCell ref="BK68:BQ68"/>
    <mergeCell ref="BK55:BQ55"/>
    <mergeCell ref="BD58:BJ58"/>
    <mergeCell ref="BR68:BX68"/>
    <mergeCell ref="AR98:AV98"/>
    <mergeCell ref="BR97:BX97"/>
    <mergeCell ref="A96:AE96"/>
    <mergeCell ref="AN95:AO95"/>
    <mergeCell ref="AF96:AI96"/>
    <mergeCell ref="AJ96:AK96"/>
    <mergeCell ref="AL96:AM96"/>
    <mergeCell ref="AN96:AO96"/>
    <mergeCell ref="AP96:AQ96"/>
    <mergeCell ref="AR96:AV96"/>
    <mergeCell ref="AW96:BC96"/>
    <mergeCell ref="BD96:BJ96"/>
    <mergeCell ref="BR92:BX92"/>
    <mergeCell ref="A91:AE91"/>
    <mergeCell ref="AF91:AI91"/>
    <mergeCell ref="AJ91:AK91"/>
    <mergeCell ref="AL91:AM91"/>
    <mergeCell ref="AN91:AO91"/>
    <mergeCell ref="AN97:AO97"/>
    <mergeCell ref="BD97:BJ97"/>
    <mergeCell ref="BK97:BQ97"/>
    <mergeCell ref="A92:AE92"/>
    <mergeCell ref="AF92:AI92"/>
    <mergeCell ref="AJ92:AK92"/>
    <mergeCell ref="AL92:AM92"/>
    <mergeCell ref="AN92:AO92"/>
    <mergeCell ref="AP92:AQ92"/>
    <mergeCell ref="BR91:BX91"/>
    <mergeCell ref="AW91:BC91"/>
    <mergeCell ref="BD91:BJ91"/>
    <mergeCell ref="AN98:AO98"/>
    <mergeCell ref="AP98:AQ98"/>
    <mergeCell ref="BR99:BX99"/>
    <mergeCell ref="BK93:BQ93"/>
    <mergeCell ref="BR93:BX93"/>
    <mergeCell ref="BK94:BQ94"/>
    <mergeCell ref="BR94:BX94"/>
    <mergeCell ref="BK95:BQ95"/>
    <mergeCell ref="BR95:BX95"/>
    <mergeCell ref="BK96:BQ96"/>
    <mergeCell ref="AN93:AO93"/>
    <mergeCell ref="A94:AE94"/>
    <mergeCell ref="AF94:AI94"/>
    <mergeCell ref="AJ94:AK94"/>
    <mergeCell ref="AL94:AM94"/>
    <mergeCell ref="AP94:AQ94"/>
    <mergeCell ref="AR94:AV94"/>
    <mergeCell ref="AW94:BC94"/>
    <mergeCell ref="BD94:BJ94"/>
    <mergeCell ref="A93:AE93"/>
    <mergeCell ref="AF93:AI93"/>
    <mergeCell ref="AJ93:AK93"/>
    <mergeCell ref="AL93:AM93"/>
    <mergeCell ref="AP93:AQ93"/>
    <mergeCell ref="AR93:AV93"/>
    <mergeCell ref="AW93:BC93"/>
    <mergeCell ref="BD93:BJ93"/>
    <mergeCell ref="BR96:BX96"/>
    <mergeCell ref="A95:AE95"/>
    <mergeCell ref="BR98:BX98"/>
    <mergeCell ref="A97:AE97"/>
    <mergeCell ref="AF97:AI97"/>
    <mergeCell ref="AR97:AV97"/>
    <mergeCell ref="AJ97:AK97"/>
    <mergeCell ref="AW101:BC101"/>
    <mergeCell ref="BD101:BJ101"/>
    <mergeCell ref="BK101:BQ101"/>
    <mergeCell ref="BR101:BX101"/>
    <mergeCell ref="A101:AE101"/>
    <mergeCell ref="AF101:AI101"/>
    <mergeCell ref="AR101:AV101"/>
    <mergeCell ref="AL101:AM101"/>
    <mergeCell ref="AN101:AO101"/>
    <mergeCell ref="AP101:AQ101"/>
    <mergeCell ref="AJ101:AK101"/>
    <mergeCell ref="A100:AE100"/>
    <mergeCell ref="AF100:AI100"/>
    <mergeCell ref="AR100:AV100"/>
    <mergeCell ref="A99:AE99"/>
    <mergeCell ref="AF99:AI99"/>
    <mergeCell ref="AR99:AV99"/>
    <mergeCell ref="AL100:AM100"/>
    <mergeCell ref="AL99:AM99"/>
    <mergeCell ref="AN99:AO99"/>
    <mergeCell ref="AP99:AQ99"/>
    <mergeCell ref="AJ99:AK99"/>
    <mergeCell ref="AN100:AO100"/>
    <mergeCell ref="AP100:AQ100"/>
    <mergeCell ref="AJ100:AK100"/>
    <mergeCell ref="BR100:BX100"/>
    <mergeCell ref="AW99:BC99"/>
    <mergeCell ref="BD99:BJ99"/>
    <mergeCell ref="BK99:BQ99"/>
    <mergeCell ref="AW100:BC100"/>
    <mergeCell ref="BD100:BJ100"/>
    <mergeCell ref="BK100:BQ100"/>
    <mergeCell ref="AW104:BC104"/>
    <mergeCell ref="BD104:BJ104"/>
    <mergeCell ref="BK104:BQ104"/>
    <mergeCell ref="BR104:BX104"/>
    <mergeCell ref="A104:AE104"/>
    <mergeCell ref="AF104:AI104"/>
    <mergeCell ref="AR104:AV104"/>
    <mergeCell ref="AL104:AM104"/>
    <mergeCell ref="AN104:AO104"/>
    <mergeCell ref="AP104:AQ104"/>
    <mergeCell ref="AW102:BC102"/>
    <mergeCell ref="BD102:BJ102"/>
    <mergeCell ref="BK102:BQ102"/>
    <mergeCell ref="BR102:BX102"/>
    <mergeCell ref="A102:AE102"/>
    <mergeCell ref="AF102:AI102"/>
    <mergeCell ref="AR102:AV102"/>
    <mergeCell ref="AL102:AM102"/>
    <mergeCell ref="AN102:AO102"/>
    <mergeCell ref="AP102:AQ102"/>
    <mergeCell ref="AJ102:AK102"/>
    <mergeCell ref="AJ104:AK104"/>
    <mergeCell ref="AF103:AI103"/>
    <mergeCell ref="AJ103:AK103"/>
    <mergeCell ref="AL103:AM103"/>
    <mergeCell ref="AN103:AO103"/>
    <mergeCell ref="AP103:AQ103"/>
    <mergeCell ref="AR103:AV103"/>
    <mergeCell ref="AW103:BC103"/>
    <mergeCell ref="BD103:BJ103"/>
    <mergeCell ref="BK103:BQ103"/>
    <mergeCell ref="BR103:BX103"/>
    <mergeCell ref="BK105:BQ105"/>
    <mergeCell ref="BR105:BX105"/>
    <mergeCell ref="A105:AE105"/>
    <mergeCell ref="AF105:AI105"/>
    <mergeCell ref="AR105:AV105"/>
    <mergeCell ref="A106:AE106"/>
    <mergeCell ref="AF106:AI106"/>
    <mergeCell ref="AR106:AV106"/>
    <mergeCell ref="AW105:BC105"/>
    <mergeCell ref="BD105:BJ105"/>
    <mergeCell ref="AL105:AM105"/>
    <mergeCell ref="AN105:AO105"/>
    <mergeCell ref="AP105:AQ105"/>
    <mergeCell ref="AP107:AQ107"/>
    <mergeCell ref="AL106:AM106"/>
    <mergeCell ref="AN106:AO106"/>
    <mergeCell ref="AP106:AQ106"/>
    <mergeCell ref="AJ107:AK107"/>
    <mergeCell ref="AJ106:AK106"/>
    <mergeCell ref="AJ105:AK105"/>
    <mergeCell ref="A107:AE107"/>
    <mergeCell ref="AR107:AV107"/>
    <mergeCell ref="AF107:AI107"/>
    <mergeCell ref="AL107:AM107"/>
    <mergeCell ref="AN107:AO107"/>
    <mergeCell ref="AW107:BC107"/>
    <mergeCell ref="BD107:BJ107"/>
    <mergeCell ref="AP108:AQ108"/>
    <mergeCell ref="AL109:AM109"/>
    <mergeCell ref="AJ108:AK108"/>
    <mergeCell ref="BR110:BX110"/>
    <mergeCell ref="BK109:BQ109"/>
    <mergeCell ref="BR109:BX109"/>
    <mergeCell ref="AF109:AI109"/>
    <mergeCell ref="AW109:BC109"/>
    <mergeCell ref="BK110:BQ110"/>
    <mergeCell ref="AF110:AI110"/>
    <mergeCell ref="BD106:BJ106"/>
    <mergeCell ref="BK106:BQ106"/>
    <mergeCell ref="BR106:BX106"/>
    <mergeCell ref="BK107:BQ107"/>
    <mergeCell ref="BD108:BJ108"/>
    <mergeCell ref="BK108:BQ108"/>
    <mergeCell ref="BR108:BX108"/>
    <mergeCell ref="AW108:BC108"/>
    <mergeCell ref="BR107:BX107"/>
    <mergeCell ref="A111:AE111"/>
    <mergeCell ref="BD111:BJ111"/>
    <mergeCell ref="BK111:BQ111"/>
    <mergeCell ref="BR111:BX111"/>
    <mergeCell ref="A110:AE110"/>
    <mergeCell ref="AL111:AM111"/>
    <mergeCell ref="BK114:BQ114"/>
    <mergeCell ref="A112:AE112"/>
    <mergeCell ref="AF113:AI113"/>
    <mergeCell ref="AR113:AV113"/>
    <mergeCell ref="AL112:AM112"/>
    <mergeCell ref="AR112:AV112"/>
    <mergeCell ref="AF112:AI112"/>
    <mergeCell ref="AL113:AM113"/>
    <mergeCell ref="AN113:AO113"/>
    <mergeCell ref="AF108:AI108"/>
    <mergeCell ref="AP113:AQ113"/>
    <mergeCell ref="AW112:BC112"/>
    <mergeCell ref="AR109:AV109"/>
    <mergeCell ref="AN112:AO112"/>
    <mergeCell ref="AP112:AQ112"/>
    <mergeCell ref="A109:AE109"/>
    <mergeCell ref="BD109:BJ109"/>
    <mergeCell ref="A108:AE108"/>
    <mergeCell ref="AR108:AV108"/>
    <mergeCell ref="AW111:BC111"/>
    <mergeCell ref="AJ111:AK111"/>
    <mergeCell ref="AJ109:AK109"/>
    <mergeCell ref="AF111:AI111"/>
    <mergeCell ref="BR114:BX114"/>
    <mergeCell ref="AL108:AM108"/>
    <mergeCell ref="AN108:AO108"/>
    <mergeCell ref="A113:AE113"/>
    <mergeCell ref="BD113:BJ113"/>
    <mergeCell ref="BD112:BJ112"/>
    <mergeCell ref="AP116:AQ116"/>
    <mergeCell ref="AJ114:AK114"/>
    <mergeCell ref="AL114:AM114"/>
    <mergeCell ref="AN114:AO114"/>
    <mergeCell ref="AP114:AQ114"/>
    <mergeCell ref="AR114:AV114"/>
    <mergeCell ref="A119:AE119"/>
    <mergeCell ref="AF119:AI119"/>
    <mergeCell ref="AJ119:AK119"/>
    <mergeCell ref="AL119:AM119"/>
    <mergeCell ref="AN119:AO119"/>
    <mergeCell ref="AP119:AQ119"/>
    <mergeCell ref="AR119:AV119"/>
    <mergeCell ref="AW119:BC119"/>
    <mergeCell ref="BD119:BJ119"/>
    <mergeCell ref="AW114:BC114"/>
    <mergeCell ref="BD114:BJ114"/>
    <mergeCell ref="A114:AE114"/>
    <mergeCell ref="AF114:AI114"/>
    <mergeCell ref="A120:AE120"/>
    <mergeCell ref="AW116:BC116"/>
    <mergeCell ref="AJ120:AK120"/>
    <mergeCell ref="AL120:AM120"/>
    <mergeCell ref="AN120:AO120"/>
    <mergeCell ref="AP120:AQ120"/>
    <mergeCell ref="AR120:AV120"/>
    <mergeCell ref="AN123:AO123"/>
    <mergeCell ref="AP123:AQ123"/>
    <mergeCell ref="AR123:AV123"/>
    <mergeCell ref="AW123:BC123"/>
    <mergeCell ref="BD123:BJ123"/>
    <mergeCell ref="AN125:AO125"/>
    <mergeCell ref="AP125:AQ125"/>
    <mergeCell ref="AR125:AV125"/>
    <mergeCell ref="AW125:BC125"/>
    <mergeCell ref="BD125:BJ125"/>
    <mergeCell ref="AN117:AO117"/>
    <mergeCell ref="AP117:AQ117"/>
    <mergeCell ref="AJ117:AK117"/>
    <mergeCell ref="AJ116:AK116"/>
    <mergeCell ref="AJ113:AK113"/>
    <mergeCell ref="AJ112:AK112"/>
    <mergeCell ref="BK124:BQ124"/>
    <mergeCell ref="BR124:BX124"/>
    <mergeCell ref="BK125:BQ125"/>
    <mergeCell ref="BR125:BX125"/>
    <mergeCell ref="AN121:AO121"/>
    <mergeCell ref="AP121:AQ121"/>
    <mergeCell ref="AR121:AV121"/>
    <mergeCell ref="AW121:BC121"/>
    <mergeCell ref="BD121:BJ121"/>
    <mergeCell ref="BK121:BQ121"/>
    <mergeCell ref="BR121:BX121"/>
    <mergeCell ref="BR113:BX113"/>
    <mergeCell ref="AW113:BC113"/>
    <mergeCell ref="BR119:BX119"/>
    <mergeCell ref="A122:AE122"/>
    <mergeCell ref="AF122:AI122"/>
    <mergeCell ref="AJ122:AK122"/>
    <mergeCell ref="AL122:AM122"/>
    <mergeCell ref="AN122:AO122"/>
    <mergeCell ref="AP122:AQ122"/>
    <mergeCell ref="AR122:AV122"/>
    <mergeCell ref="BR117:BX117"/>
    <mergeCell ref="BK116:BQ116"/>
    <mergeCell ref="A123:AE123"/>
    <mergeCell ref="A125:AE125"/>
    <mergeCell ref="A124:AE124"/>
    <mergeCell ref="AF124:AI124"/>
    <mergeCell ref="AJ124:AK124"/>
    <mergeCell ref="AL124:AM124"/>
    <mergeCell ref="AN124:AO124"/>
    <mergeCell ref="AP124:AQ124"/>
    <mergeCell ref="AR124:AV124"/>
    <mergeCell ref="AW124:BC124"/>
    <mergeCell ref="BD124:BJ124"/>
    <mergeCell ref="AF123:AI123"/>
    <mergeCell ref="AJ123:AK123"/>
    <mergeCell ref="AL123:AM123"/>
    <mergeCell ref="A121:AE121"/>
    <mergeCell ref="AF121:AI121"/>
    <mergeCell ref="AJ121:AK121"/>
    <mergeCell ref="AL121:AM121"/>
    <mergeCell ref="AF120:AI120"/>
    <mergeCell ref="AW117:BC117"/>
    <mergeCell ref="BR226:BX226"/>
    <mergeCell ref="BR227:BX227"/>
    <mergeCell ref="AN226:AO226"/>
    <mergeCell ref="AF125:AI125"/>
    <mergeCell ref="AJ125:AK125"/>
    <mergeCell ref="AL125:AM125"/>
    <mergeCell ref="A126:AE126"/>
    <mergeCell ref="AP126:AQ126"/>
    <mergeCell ref="AR126:AV126"/>
    <mergeCell ref="AW126:BC126"/>
    <mergeCell ref="BD126:BJ126"/>
    <mergeCell ref="BR126:BX126"/>
    <mergeCell ref="BD133:BJ133"/>
    <mergeCell ref="BK133:BQ133"/>
    <mergeCell ref="BR133:BX133"/>
    <mergeCell ref="A135:AE135"/>
    <mergeCell ref="AF135:AI135"/>
    <mergeCell ref="AJ135:AK135"/>
    <mergeCell ref="AL135:AM135"/>
    <mergeCell ref="AN135:AO135"/>
    <mergeCell ref="BK126:BQ126"/>
    <mergeCell ref="BR224:BX224"/>
    <mergeCell ref="BK147:BQ147"/>
    <mergeCell ref="BR147:BX147"/>
    <mergeCell ref="A152:AE152"/>
    <mergeCell ref="AF152:AI152"/>
    <mergeCell ref="AJ152:AK152"/>
    <mergeCell ref="AL152:AM152"/>
    <mergeCell ref="AN152:AO152"/>
    <mergeCell ref="AP152:AQ152"/>
    <mergeCell ref="AR152:AV152"/>
    <mergeCell ref="AW152:BC152"/>
    <mergeCell ref="AR228:AV228"/>
    <mergeCell ref="BK227:BQ227"/>
    <mergeCell ref="BD227:BJ227"/>
    <mergeCell ref="BK226:BQ226"/>
    <mergeCell ref="A226:AE226"/>
    <mergeCell ref="AR227:AV227"/>
    <mergeCell ref="AF227:AI227"/>
    <mergeCell ref="AR226:AV226"/>
    <mergeCell ref="AW227:BC227"/>
    <mergeCell ref="AJ225:AK225"/>
    <mergeCell ref="AP226:AQ226"/>
    <mergeCell ref="AL227:AM227"/>
    <mergeCell ref="AN227:AO227"/>
    <mergeCell ref="AP227:AQ227"/>
    <mergeCell ref="A225:AE225"/>
    <mergeCell ref="AW225:BC225"/>
    <mergeCell ref="BD225:BJ225"/>
    <mergeCell ref="AF225:AI225"/>
    <mergeCell ref="AL225:AM225"/>
    <mergeCell ref="AN225:AO225"/>
    <mergeCell ref="AP225:AQ225"/>
    <mergeCell ref="AP236:AQ236"/>
    <mergeCell ref="AN236:AO236"/>
    <mergeCell ref="AL233:AM233"/>
    <mergeCell ref="AN233:AO233"/>
    <mergeCell ref="AP233:AQ233"/>
    <mergeCell ref="AR233:AV233"/>
    <mergeCell ref="AW233:BC233"/>
    <mergeCell ref="BD233:BJ233"/>
    <mergeCell ref="BK233:BQ233"/>
    <mergeCell ref="AL235:AM235"/>
    <mergeCell ref="AJ236:AK236"/>
    <mergeCell ref="AL236:AM236"/>
    <mergeCell ref="BR236:BX236"/>
    <mergeCell ref="BK236:BQ236"/>
    <mergeCell ref="BD236:BJ236"/>
    <mergeCell ref="A230:AE230"/>
    <mergeCell ref="BK229:BQ229"/>
    <mergeCell ref="AW230:BC230"/>
    <mergeCell ref="AW229:BC229"/>
    <mergeCell ref="BD229:BJ229"/>
    <mergeCell ref="AR230:AV230"/>
    <mergeCell ref="AN230:AO230"/>
    <mergeCell ref="AP230:AQ230"/>
    <mergeCell ref="BD230:BJ230"/>
    <mergeCell ref="BK230:BQ230"/>
    <mergeCell ref="A229:AE229"/>
    <mergeCell ref="AN231:AO231"/>
    <mergeCell ref="AP231:AQ231"/>
    <mergeCell ref="AJ231:AK231"/>
    <mergeCell ref="A235:AE235"/>
    <mergeCell ref="BD235:BJ235"/>
    <mergeCell ref="BK235:BQ235"/>
    <mergeCell ref="BR229:BX229"/>
    <mergeCell ref="AL229:AM229"/>
    <mergeCell ref="AN229:AO229"/>
    <mergeCell ref="AP229:AQ229"/>
    <mergeCell ref="AL230:AM230"/>
    <mergeCell ref="AJ227:AK227"/>
    <mergeCell ref="AJ226:AK226"/>
    <mergeCell ref="BR230:BX230"/>
    <mergeCell ref="BR228:BX228"/>
    <mergeCell ref="BD228:BJ228"/>
    <mergeCell ref="AR229:AV229"/>
    <mergeCell ref="AF229:AI229"/>
    <mergeCell ref="BK228:BQ228"/>
    <mergeCell ref="AF230:AI230"/>
    <mergeCell ref="A227:AE227"/>
    <mergeCell ref="AF228:AI228"/>
    <mergeCell ref="A228:AE228"/>
    <mergeCell ref="BD226:BJ226"/>
    <mergeCell ref="AW228:BC228"/>
    <mergeCell ref="AL228:AM228"/>
    <mergeCell ref="AN228:AO228"/>
    <mergeCell ref="AP228:AQ228"/>
    <mergeCell ref="AJ228:AK228"/>
    <mergeCell ref="AF226:AI226"/>
    <mergeCell ref="AW226:BC226"/>
    <mergeCell ref="AL226:AM226"/>
    <mergeCell ref="A260:AE260"/>
    <mergeCell ref="A253:AE253"/>
    <mergeCell ref="AF253:AI253"/>
    <mergeCell ref="AJ253:AK253"/>
    <mergeCell ref="AL253:AM253"/>
    <mergeCell ref="AN253:AO253"/>
    <mergeCell ref="A231:AE231"/>
    <mergeCell ref="AF232:AI232"/>
    <mergeCell ref="A232:AE232"/>
    <mergeCell ref="AL232:AM232"/>
    <mergeCell ref="AN232:AO232"/>
    <mergeCell ref="AP232:AQ232"/>
    <mergeCell ref="AF231:AI231"/>
    <mergeCell ref="BK232:BQ232"/>
    <mergeCell ref="BR232:BX232"/>
    <mergeCell ref="BD232:BJ232"/>
    <mergeCell ref="AP235:AQ235"/>
    <mergeCell ref="AR232:AV232"/>
    <mergeCell ref="AW232:BC232"/>
    <mergeCell ref="BR231:BX231"/>
    <mergeCell ref="AR231:AV231"/>
    <mergeCell ref="AJ235:AK235"/>
    <mergeCell ref="AJ232:AK232"/>
    <mergeCell ref="A233:AE233"/>
    <mergeCell ref="AF235:AI235"/>
    <mergeCell ref="AW235:BC235"/>
    <mergeCell ref="AW231:BC231"/>
    <mergeCell ref="BD231:BJ231"/>
    <mergeCell ref="BK231:BQ231"/>
    <mergeCell ref="BR235:BX235"/>
    <mergeCell ref="AR235:AV235"/>
    <mergeCell ref="AL231:AM231"/>
    <mergeCell ref="A249:AE249"/>
    <mergeCell ref="AF249:AI249"/>
    <mergeCell ref="AJ249:AK249"/>
    <mergeCell ref="AL249:AM249"/>
    <mergeCell ref="AN249:AO249"/>
    <mergeCell ref="AP249:AQ249"/>
    <mergeCell ref="AR249:AV249"/>
    <mergeCell ref="AW249:BC249"/>
    <mergeCell ref="BD249:BJ249"/>
    <mergeCell ref="BK249:BQ249"/>
    <mergeCell ref="A252:AE252"/>
    <mergeCell ref="AF252:AI252"/>
    <mergeCell ref="AJ252:AK252"/>
    <mergeCell ref="AJ244:AK244"/>
    <mergeCell ref="A240:AE240"/>
    <mergeCell ref="AF240:AI240"/>
    <mergeCell ref="AJ240:AK240"/>
    <mergeCell ref="AL240:AM240"/>
    <mergeCell ref="AN240:AO240"/>
    <mergeCell ref="AP240:AQ240"/>
    <mergeCell ref="AR240:AV240"/>
    <mergeCell ref="AW240:BC240"/>
    <mergeCell ref="BD240:BJ240"/>
    <mergeCell ref="BK240:BQ240"/>
    <mergeCell ref="AR245:AV245"/>
    <mergeCell ref="AW245:BC245"/>
    <mergeCell ref="BD245:BJ245"/>
    <mergeCell ref="BK245:BQ245"/>
    <mergeCell ref="AF263:AI263"/>
    <mergeCell ref="AN264:AO264"/>
    <mergeCell ref="AJ264:AK264"/>
    <mergeCell ref="AP264:AQ264"/>
    <mergeCell ref="BD263:BJ263"/>
    <mergeCell ref="BK263:BQ263"/>
    <mergeCell ref="AJ263:AK263"/>
    <mergeCell ref="AW263:BC263"/>
    <mergeCell ref="AL263:AM263"/>
    <mergeCell ref="AN263:AO263"/>
    <mergeCell ref="AP263:AQ263"/>
    <mergeCell ref="BR263:BX263"/>
    <mergeCell ref="A262:AE262"/>
    <mergeCell ref="BD262:BJ262"/>
    <mergeCell ref="BK262:BQ262"/>
    <mergeCell ref="BR262:BX262"/>
    <mergeCell ref="A261:AE261"/>
    <mergeCell ref="AR261:AV261"/>
    <mergeCell ref="AF261:AI261"/>
    <mergeCell ref="AN262:AO262"/>
    <mergeCell ref="AL261:AM261"/>
    <mergeCell ref="AN261:AO261"/>
    <mergeCell ref="AP261:AQ261"/>
    <mergeCell ref="BK261:BQ261"/>
    <mergeCell ref="A236:AE236"/>
    <mergeCell ref="A263:AE263"/>
    <mergeCell ref="AF264:AI264"/>
    <mergeCell ref="AR264:AV264"/>
    <mergeCell ref="AW264:BC264"/>
    <mergeCell ref="AP262:AQ262"/>
    <mergeCell ref="AJ262:AK262"/>
    <mergeCell ref="AR262:AV262"/>
    <mergeCell ref="AW262:BC262"/>
    <mergeCell ref="AF262:AI262"/>
    <mergeCell ref="AL262:AM262"/>
    <mergeCell ref="BD261:BJ261"/>
    <mergeCell ref="AW261:BC261"/>
    <mergeCell ref="AJ261:AK261"/>
    <mergeCell ref="A283:BX283"/>
    <mergeCell ref="AW266:BC266"/>
    <mergeCell ref="BD266:BJ266"/>
    <mergeCell ref="BK266:BQ266"/>
    <mergeCell ref="BR266:BX266"/>
    <mergeCell ref="A266:AE266"/>
    <mergeCell ref="A280:BX280"/>
    <mergeCell ref="AW265:BC265"/>
    <mergeCell ref="A265:AE265"/>
    <mergeCell ref="AF266:AI266"/>
    <mergeCell ref="AR265:AV265"/>
    <mergeCell ref="AR266:AV266"/>
    <mergeCell ref="AF265:AI265"/>
    <mergeCell ref="AP265:AQ265"/>
    <mergeCell ref="AL266:AM266"/>
    <mergeCell ref="AN266:AO266"/>
    <mergeCell ref="AP266:AQ266"/>
    <mergeCell ref="AP267:AQ267"/>
    <mergeCell ref="AJ267:AK267"/>
    <mergeCell ref="A281:BX281"/>
    <mergeCell ref="A267:AE267"/>
    <mergeCell ref="AF267:AI267"/>
    <mergeCell ref="AR267:AV267"/>
    <mergeCell ref="AW267:BC267"/>
    <mergeCell ref="BD267:BJ267"/>
    <mergeCell ref="BK267:BQ267"/>
    <mergeCell ref="BR267:BX267"/>
    <mergeCell ref="AL267:AM267"/>
    <mergeCell ref="AN267:AO267"/>
    <mergeCell ref="BD265:BJ265"/>
    <mergeCell ref="BK265:BQ265"/>
    <mergeCell ref="BR265:BX265"/>
    <mergeCell ref="A264:AE264"/>
    <mergeCell ref="BD264:BJ264"/>
    <mergeCell ref="BK264:BQ264"/>
    <mergeCell ref="BR264:BX264"/>
    <mergeCell ref="AJ266:AK266"/>
    <mergeCell ref="AJ265:AK265"/>
    <mergeCell ref="AL265:AM265"/>
    <mergeCell ref="AN265:AO265"/>
    <mergeCell ref="AR278:AU278"/>
    <mergeCell ref="AW278:BC278"/>
    <mergeCell ref="BD278:BJ278"/>
    <mergeCell ref="BK278:BP278"/>
    <mergeCell ref="AR279:AU279"/>
    <mergeCell ref="AW279:BC279"/>
    <mergeCell ref="BD279:BJ279"/>
    <mergeCell ref="BK279:BP279"/>
    <mergeCell ref="AR271:AU271"/>
    <mergeCell ref="AW271:BC271"/>
    <mergeCell ref="BD271:BJ271"/>
    <mergeCell ref="BK38:BQ38"/>
    <mergeCell ref="BR38:BX38"/>
    <mergeCell ref="A38:AE38"/>
    <mergeCell ref="AF38:AI38"/>
    <mergeCell ref="AJ38:AK38"/>
    <mergeCell ref="AL38:AM38"/>
    <mergeCell ref="AN38:AO38"/>
    <mergeCell ref="AP38:AQ38"/>
    <mergeCell ref="AR38:AV38"/>
    <mergeCell ref="AW38:BC38"/>
    <mergeCell ref="BD38:BJ38"/>
    <mergeCell ref="AW87:BC87"/>
    <mergeCell ref="BD86:BJ86"/>
    <mergeCell ref="AW85:BC85"/>
    <mergeCell ref="AW77:BC78"/>
    <mergeCell ref="BD57:BJ57"/>
    <mergeCell ref="BK57:BQ57"/>
    <mergeCell ref="BD83:BJ83"/>
    <mergeCell ref="BK83:BQ83"/>
    <mergeCell ref="BD76:BJ76"/>
    <mergeCell ref="BD77:BJ78"/>
    <mergeCell ref="BD79:BJ79"/>
    <mergeCell ref="BD85:BJ85"/>
    <mergeCell ref="BR86:BX86"/>
    <mergeCell ref="BK77:BQ78"/>
    <mergeCell ref="BR77:BX78"/>
    <mergeCell ref="AW54:BC54"/>
    <mergeCell ref="AW74:BC74"/>
    <mergeCell ref="BD53:BJ53"/>
    <mergeCell ref="BK53:BQ53"/>
    <mergeCell ref="BD54:BJ54"/>
    <mergeCell ref="BK54:BQ54"/>
    <mergeCell ref="BK90:BQ90"/>
    <mergeCell ref="BR90:BX90"/>
    <mergeCell ref="BK88:BQ88"/>
    <mergeCell ref="BR88:BX88"/>
    <mergeCell ref="A89:AE89"/>
    <mergeCell ref="AF89:AI89"/>
    <mergeCell ref="AJ89:AK89"/>
    <mergeCell ref="AL89:AM89"/>
    <mergeCell ref="AN89:AO89"/>
    <mergeCell ref="AP89:AQ89"/>
    <mergeCell ref="AR89:AV89"/>
    <mergeCell ref="AW89:BC89"/>
    <mergeCell ref="BD89:BJ89"/>
    <mergeCell ref="BK89:BQ89"/>
    <mergeCell ref="BR89:BX89"/>
    <mergeCell ref="A88:AE88"/>
    <mergeCell ref="AF88:AI88"/>
    <mergeCell ref="AJ88:AK88"/>
    <mergeCell ref="AL88:AM88"/>
    <mergeCell ref="AN88:AO88"/>
    <mergeCell ref="AP88:AQ88"/>
    <mergeCell ref="A90:AE90"/>
    <mergeCell ref="AF90:AI90"/>
    <mergeCell ref="AJ90:AK90"/>
    <mergeCell ref="AL90:AM90"/>
    <mergeCell ref="AN90:AO90"/>
    <mergeCell ref="AP90:AQ90"/>
    <mergeCell ref="AR90:AV90"/>
    <mergeCell ref="AW90:BC90"/>
    <mergeCell ref="BD90:BJ90"/>
    <mergeCell ref="AF55:AI55"/>
    <mergeCell ref="BK91:BQ91"/>
    <mergeCell ref="AF95:AI95"/>
    <mergeCell ref="AJ95:AK95"/>
    <mergeCell ref="AL95:AM95"/>
    <mergeCell ref="AN94:AO94"/>
    <mergeCell ref="AP95:AQ95"/>
    <mergeCell ref="AR95:AV95"/>
    <mergeCell ref="AW95:BC95"/>
    <mergeCell ref="BD95:BJ95"/>
    <mergeCell ref="AF117:AI117"/>
    <mergeCell ref="BD116:BJ116"/>
    <mergeCell ref="AR116:AV116"/>
    <mergeCell ref="AN111:AO111"/>
    <mergeCell ref="AP111:AQ111"/>
    <mergeCell ref="AJ110:AK110"/>
    <mergeCell ref="BD110:BJ110"/>
    <mergeCell ref="AW115:BC115"/>
    <mergeCell ref="BD115:BJ115"/>
    <mergeCell ref="BK115:BQ115"/>
    <mergeCell ref="AP91:AQ91"/>
    <mergeCell ref="AR91:AV91"/>
    <mergeCell ref="AW110:BC110"/>
    <mergeCell ref="AN109:AO109"/>
    <mergeCell ref="AP109:AQ109"/>
    <mergeCell ref="AL110:AM110"/>
    <mergeCell ref="AN110:AO110"/>
    <mergeCell ref="AP110:AQ110"/>
    <mergeCell ref="AR111:AV111"/>
    <mergeCell ref="AR110:AV110"/>
    <mergeCell ref="AW106:BC106"/>
    <mergeCell ref="BK113:BQ113"/>
    <mergeCell ref="AF116:AI116"/>
    <mergeCell ref="BK119:BQ119"/>
    <mergeCell ref="BK112:BQ112"/>
    <mergeCell ref="AR117:AV117"/>
    <mergeCell ref="BD117:BJ117"/>
    <mergeCell ref="BK117:BQ117"/>
    <mergeCell ref="BR116:BX116"/>
    <mergeCell ref="BR112:BX112"/>
    <mergeCell ref="AW122:BC122"/>
    <mergeCell ref="BD122:BJ122"/>
    <mergeCell ref="BK122:BQ122"/>
    <mergeCell ref="BR122:BX122"/>
    <mergeCell ref="BK123:BQ123"/>
    <mergeCell ref="BR123:BX123"/>
    <mergeCell ref="A134:AE134"/>
    <mergeCell ref="AF134:AI134"/>
    <mergeCell ref="AJ134:AK134"/>
    <mergeCell ref="AL134:AM134"/>
    <mergeCell ref="AN134:AO134"/>
    <mergeCell ref="AP134:AQ134"/>
    <mergeCell ref="AR134:AV134"/>
    <mergeCell ref="AW134:BC134"/>
    <mergeCell ref="BD134:BJ134"/>
    <mergeCell ref="BK134:BQ134"/>
    <mergeCell ref="BR134:BX134"/>
    <mergeCell ref="A133:AE133"/>
    <mergeCell ref="AF133:AI133"/>
    <mergeCell ref="AJ133:AK133"/>
    <mergeCell ref="AL133:AM133"/>
    <mergeCell ref="AN133:AO133"/>
    <mergeCell ref="AP133:AQ133"/>
    <mergeCell ref="AR133:AV133"/>
    <mergeCell ref="AW133:BC133"/>
    <mergeCell ref="BK135:BQ135"/>
    <mergeCell ref="BR135:BX135"/>
    <mergeCell ref="A128:AE128"/>
    <mergeCell ref="AF128:AI128"/>
    <mergeCell ref="AJ128:AK128"/>
    <mergeCell ref="AL128:AM128"/>
    <mergeCell ref="AN128:AO128"/>
    <mergeCell ref="AP128:AQ128"/>
    <mergeCell ref="AR128:AV128"/>
    <mergeCell ref="AW128:BC128"/>
    <mergeCell ref="BD128:BJ128"/>
    <mergeCell ref="BK128:BQ128"/>
    <mergeCell ref="BR128:BX128"/>
    <mergeCell ref="A129:AE129"/>
    <mergeCell ref="AF129:AI129"/>
    <mergeCell ref="AJ129:AK129"/>
    <mergeCell ref="AL129:AM129"/>
    <mergeCell ref="AN129:AO129"/>
    <mergeCell ref="AP129:AQ129"/>
    <mergeCell ref="AR129:AV129"/>
    <mergeCell ref="AW129:BC129"/>
    <mergeCell ref="BK132:BQ132"/>
    <mergeCell ref="BR132:BX132"/>
    <mergeCell ref="AR132:AV132"/>
    <mergeCell ref="A130:AE130"/>
    <mergeCell ref="AF130:AI130"/>
    <mergeCell ref="A136:AE136"/>
    <mergeCell ref="AF136:AI136"/>
    <mergeCell ref="AJ136:AK136"/>
    <mergeCell ref="AL136:AM136"/>
    <mergeCell ref="AN136:AO136"/>
    <mergeCell ref="AP136:AQ136"/>
    <mergeCell ref="AR136:AV136"/>
    <mergeCell ref="AW136:BC136"/>
    <mergeCell ref="BD136:BJ136"/>
    <mergeCell ref="BK136:BQ136"/>
    <mergeCell ref="BR136:BX136"/>
    <mergeCell ref="A137:AE137"/>
    <mergeCell ref="AF137:AI137"/>
    <mergeCell ref="AJ137:AK137"/>
    <mergeCell ref="AL137:AM137"/>
    <mergeCell ref="AN137:AO137"/>
    <mergeCell ref="AP137:AQ137"/>
    <mergeCell ref="AR137:AV137"/>
    <mergeCell ref="AW137:BC137"/>
    <mergeCell ref="BD137:BJ137"/>
    <mergeCell ref="BK137:BQ137"/>
    <mergeCell ref="BR137:BX137"/>
    <mergeCell ref="A138:AE138"/>
    <mergeCell ref="AF138:AI138"/>
    <mergeCell ref="AJ138:AK138"/>
    <mergeCell ref="AL138:AM138"/>
    <mergeCell ref="AN138:AO138"/>
    <mergeCell ref="AP138:AQ138"/>
    <mergeCell ref="AR138:AV138"/>
    <mergeCell ref="AW138:BC138"/>
    <mergeCell ref="BD138:BJ138"/>
    <mergeCell ref="BK138:BQ138"/>
    <mergeCell ref="BR138:BX138"/>
    <mergeCell ref="A139:AE139"/>
    <mergeCell ref="AF139:AI139"/>
    <mergeCell ref="AJ139:AK139"/>
    <mergeCell ref="AL139:AM139"/>
    <mergeCell ref="AN139:AO139"/>
    <mergeCell ref="AP139:AQ139"/>
    <mergeCell ref="AR139:AV139"/>
    <mergeCell ref="AW139:BC139"/>
    <mergeCell ref="BD139:BJ139"/>
    <mergeCell ref="BK139:BQ139"/>
    <mergeCell ref="BR139:BX139"/>
    <mergeCell ref="A143:AE143"/>
    <mergeCell ref="AF143:AI143"/>
    <mergeCell ref="AJ143:AK143"/>
    <mergeCell ref="AL143:AM143"/>
    <mergeCell ref="AN143:AO143"/>
    <mergeCell ref="BR143:BX143"/>
    <mergeCell ref="A142:AE142"/>
    <mergeCell ref="AF142:AI142"/>
    <mergeCell ref="AJ142:AK142"/>
    <mergeCell ref="AR142:AV142"/>
    <mergeCell ref="AW142:BC142"/>
    <mergeCell ref="BD142:BJ142"/>
    <mergeCell ref="BK142:BQ142"/>
    <mergeCell ref="AP143:AQ143"/>
    <mergeCell ref="A140:AE140"/>
    <mergeCell ref="AF140:AI140"/>
    <mergeCell ref="AJ140:AK140"/>
    <mergeCell ref="AL140:AM140"/>
    <mergeCell ref="AN140:AO140"/>
    <mergeCell ref="AP140:AQ140"/>
    <mergeCell ref="AR140:AV140"/>
    <mergeCell ref="AW140:BC140"/>
    <mergeCell ref="BD140:BJ140"/>
    <mergeCell ref="BK140:BQ140"/>
    <mergeCell ref="AW135:BC135"/>
    <mergeCell ref="BD135:BJ135"/>
    <mergeCell ref="AJ55:AK55"/>
    <mergeCell ref="AL55:AM55"/>
    <mergeCell ref="AN55:AO55"/>
    <mergeCell ref="AP55:AQ55"/>
    <mergeCell ref="AR55:AV55"/>
    <mergeCell ref="AW55:BC55"/>
    <mergeCell ref="BD55:BJ55"/>
    <mergeCell ref="AR54:AV54"/>
    <mergeCell ref="AJ53:AK53"/>
    <mergeCell ref="AJ47:AK48"/>
    <mergeCell ref="A49:AE49"/>
    <mergeCell ref="AF49:AI49"/>
    <mergeCell ref="AR49:AV49"/>
    <mergeCell ref="AW49:BC49"/>
    <mergeCell ref="AL46:AM46"/>
    <mergeCell ref="AN46:AO46"/>
    <mergeCell ref="A52:AE52"/>
    <mergeCell ref="AJ52:AK52"/>
    <mergeCell ref="AR53:AV53"/>
    <mergeCell ref="A53:AE53"/>
    <mergeCell ref="AF53:AI53"/>
    <mergeCell ref="BD46:BJ46"/>
    <mergeCell ref="AN53:AO53"/>
    <mergeCell ref="AW120:BC120"/>
    <mergeCell ref="BD120:BJ120"/>
    <mergeCell ref="A117:AE117"/>
    <mergeCell ref="AL117:AM117"/>
    <mergeCell ref="A116:AE116"/>
    <mergeCell ref="AL116:AM116"/>
    <mergeCell ref="AN116:AO116"/>
    <mergeCell ref="AL43:AM43"/>
    <mergeCell ref="AN43:AO43"/>
    <mergeCell ref="AP43:AQ43"/>
    <mergeCell ref="AR43:AV43"/>
    <mergeCell ref="AW43:BC43"/>
    <mergeCell ref="BD43:BJ43"/>
    <mergeCell ref="AJ42:AK42"/>
    <mergeCell ref="AL42:AM42"/>
    <mergeCell ref="AN42:AO42"/>
    <mergeCell ref="AP42:AQ42"/>
    <mergeCell ref="AR42:AV42"/>
    <mergeCell ref="AW42:BC42"/>
    <mergeCell ref="BD42:BJ42"/>
    <mergeCell ref="AW143:BC143"/>
    <mergeCell ref="BD143:BJ143"/>
    <mergeCell ref="BK143:BQ143"/>
    <mergeCell ref="AW144:BC144"/>
    <mergeCell ref="BD144:BJ144"/>
    <mergeCell ref="BK144:BQ144"/>
    <mergeCell ref="BK129:BQ129"/>
    <mergeCell ref="AW131:BC131"/>
    <mergeCell ref="BD131:BJ131"/>
    <mergeCell ref="AR88:AV88"/>
    <mergeCell ref="AW88:BC88"/>
    <mergeCell ref="BD88:BJ88"/>
    <mergeCell ref="AJ126:AK126"/>
    <mergeCell ref="AL126:AM126"/>
    <mergeCell ref="AJ141:AK141"/>
    <mergeCell ref="AL141:AM141"/>
    <mergeCell ref="AN141:AO141"/>
    <mergeCell ref="AP141:AQ141"/>
    <mergeCell ref="AR141:AV141"/>
    <mergeCell ref="AJ148:AK148"/>
    <mergeCell ref="AL148:AM148"/>
    <mergeCell ref="AN148:AO148"/>
    <mergeCell ref="AP148:AQ148"/>
    <mergeCell ref="AL149:AM149"/>
    <mergeCell ref="AN149:AO149"/>
    <mergeCell ref="A153:AE153"/>
    <mergeCell ref="A40:AE40"/>
    <mergeCell ref="AF40:AI40"/>
    <mergeCell ref="AJ40:AK40"/>
    <mergeCell ref="AL40:AM40"/>
    <mergeCell ref="AN40:AO40"/>
    <mergeCell ref="AP40:AQ40"/>
    <mergeCell ref="AR40:AV40"/>
    <mergeCell ref="AW40:BC40"/>
    <mergeCell ref="BD40:BJ40"/>
    <mergeCell ref="BK40:BQ40"/>
    <mergeCell ref="A151:AE151"/>
    <mergeCell ref="AF151:AI151"/>
    <mergeCell ref="BK151:BQ151"/>
    <mergeCell ref="AL142:AM142"/>
    <mergeCell ref="AN142:AO142"/>
    <mergeCell ref="AP142:AQ142"/>
    <mergeCell ref="A44:AE44"/>
    <mergeCell ref="AF44:AI44"/>
    <mergeCell ref="AJ44:AK44"/>
    <mergeCell ref="AL44:AM44"/>
    <mergeCell ref="AN44:AO44"/>
    <mergeCell ref="AP44:AQ44"/>
    <mergeCell ref="AR44:AV44"/>
    <mergeCell ref="AW44:BC44"/>
    <mergeCell ref="BD44:BJ44"/>
    <mergeCell ref="BR249:BX249"/>
    <mergeCell ref="A250:AE250"/>
    <mergeCell ref="AF250:AI250"/>
    <mergeCell ref="AJ250:AK250"/>
    <mergeCell ref="AL250:AM250"/>
    <mergeCell ref="AN250:AO250"/>
    <mergeCell ref="AP250:AQ250"/>
    <mergeCell ref="AR250:AV250"/>
    <mergeCell ref="AW250:BC250"/>
    <mergeCell ref="BD250:BJ250"/>
    <mergeCell ref="BK250:BQ250"/>
    <mergeCell ref="BR250:BX250"/>
    <mergeCell ref="BK42:BQ42"/>
    <mergeCell ref="A148:AE148"/>
    <mergeCell ref="AF148:AI148"/>
    <mergeCell ref="A43:AE43"/>
    <mergeCell ref="AF43:AI43"/>
    <mergeCell ref="AJ43:AK43"/>
    <mergeCell ref="AN153:AO153"/>
    <mergeCell ref="AP153:AQ153"/>
    <mergeCell ref="AR153:AV153"/>
    <mergeCell ref="AW153:BC153"/>
    <mergeCell ref="AJ151:AK151"/>
    <mergeCell ref="AL151:AM151"/>
    <mergeCell ref="AN151:AO151"/>
    <mergeCell ref="AP151:AQ151"/>
    <mergeCell ref="AF132:AI132"/>
    <mergeCell ref="AJ132:AK132"/>
    <mergeCell ref="AL132:AM132"/>
    <mergeCell ref="AN132:AO132"/>
    <mergeCell ref="AP132:AQ132"/>
    <mergeCell ref="BK43:BQ43"/>
    <mergeCell ref="AR270:AU270"/>
    <mergeCell ref="AW270:BC270"/>
    <mergeCell ref="BD270:BJ270"/>
    <mergeCell ref="BK270:BP270"/>
    <mergeCell ref="AP259:AQ259"/>
    <mergeCell ref="AR259:AV259"/>
    <mergeCell ref="AW259:BC259"/>
    <mergeCell ref="BD259:BJ259"/>
    <mergeCell ref="BK259:BQ259"/>
    <mergeCell ref="BR259:BX259"/>
    <mergeCell ref="AL252:AM252"/>
    <mergeCell ref="AN252:AO252"/>
    <mergeCell ref="AP252:AQ252"/>
    <mergeCell ref="AR252:AV252"/>
    <mergeCell ref="AW252:BC252"/>
    <mergeCell ref="BD252:BJ252"/>
    <mergeCell ref="BK252:BQ252"/>
    <mergeCell ref="BR252:BX252"/>
    <mergeCell ref="BR260:BX260"/>
    <mergeCell ref="BK260:BQ260"/>
    <mergeCell ref="BD260:BJ260"/>
    <mergeCell ref="AP253:AQ253"/>
    <mergeCell ref="AR253:AV253"/>
    <mergeCell ref="AW253:BC253"/>
    <mergeCell ref="BD253:BJ253"/>
    <mergeCell ref="BK253:BQ253"/>
    <mergeCell ref="BR253:BX253"/>
    <mergeCell ref="BR261:BX261"/>
    <mergeCell ref="AL264:AM264"/>
    <mergeCell ref="AR263:AV263"/>
    <mergeCell ref="AL260:AM260"/>
    <mergeCell ref="AN260:AO260"/>
    <mergeCell ref="BK120:BQ120"/>
    <mergeCell ref="AJ153:AK153"/>
    <mergeCell ref="AL153:AM153"/>
    <mergeCell ref="BK149:BQ149"/>
    <mergeCell ref="AW151:BC151"/>
    <mergeCell ref="AR149:AV149"/>
    <mergeCell ref="BR151:BX151"/>
    <mergeCell ref="AR151:AV151"/>
    <mergeCell ref="BD151:BJ151"/>
    <mergeCell ref="AR131:AV131"/>
    <mergeCell ref="AR143:AV143"/>
    <mergeCell ref="AN126:AO126"/>
    <mergeCell ref="AP135:AQ135"/>
    <mergeCell ref="BR177:BX177"/>
    <mergeCell ref="BR120:BX120"/>
    <mergeCell ref="BR131:BX131"/>
    <mergeCell ref="AJ130:AK130"/>
    <mergeCell ref="AL130:AM130"/>
    <mergeCell ref="AN130:AO130"/>
    <mergeCell ref="AP130:AQ130"/>
    <mergeCell ref="AR130:AV130"/>
    <mergeCell ref="AW130:BC130"/>
    <mergeCell ref="BD130:BJ130"/>
    <mergeCell ref="AW146:BC146"/>
    <mergeCell ref="BD146:BJ146"/>
    <mergeCell ref="BK146:BQ146"/>
    <mergeCell ref="AR144:AV144"/>
    <mergeCell ref="AJ145:AK145"/>
    <mergeCell ref="AL145:AM145"/>
    <mergeCell ref="AN145:AO145"/>
    <mergeCell ref="AP145:AQ145"/>
    <mergeCell ref="AR145:AV145"/>
    <mergeCell ref="BR153:BX153"/>
    <mergeCell ref="AP149:AQ149"/>
    <mergeCell ref="BD153:BJ153"/>
    <mergeCell ref="BK153:BQ153"/>
    <mergeCell ref="AJ147:AK147"/>
    <mergeCell ref="AL147:AM147"/>
    <mergeCell ref="BD147:BJ147"/>
    <mergeCell ref="AF147:AI147"/>
    <mergeCell ref="AN147:AO147"/>
    <mergeCell ref="AP147:AQ147"/>
    <mergeCell ref="AR147:AV147"/>
    <mergeCell ref="AW147:BC147"/>
    <mergeCell ref="AF153:AI153"/>
    <mergeCell ref="AP260:AQ260"/>
    <mergeCell ref="AW269:BC269"/>
    <mergeCell ref="BD269:BJ269"/>
    <mergeCell ref="BK269:BQ269"/>
    <mergeCell ref="BR257:BX257"/>
    <mergeCell ref="AW256:BC256"/>
    <mergeCell ref="BD256:BJ256"/>
    <mergeCell ref="BK256:BQ256"/>
    <mergeCell ref="BR256:BX256"/>
    <mergeCell ref="BR251:BX251"/>
    <mergeCell ref="AJ260:AK260"/>
    <mergeCell ref="AF260:AI260"/>
    <mergeCell ref="AW236:BC236"/>
    <mergeCell ref="AR236:AV236"/>
    <mergeCell ref="AF236:AI236"/>
    <mergeCell ref="AR260:AV260"/>
    <mergeCell ref="AW260:BC260"/>
    <mergeCell ref="AJ230:AK230"/>
    <mergeCell ref="AJ229:AK229"/>
    <mergeCell ref="A258:AE258"/>
    <mergeCell ref="AF258:AI258"/>
    <mergeCell ref="AJ258:AK258"/>
    <mergeCell ref="AL258:AM258"/>
    <mergeCell ref="AN258:AO258"/>
    <mergeCell ref="AP258:AQ258"/>
    <mergeCell ref="AR258:AV258"/>
    <mergeCell ref="AW258:BC258"/>
    <mergeCell ref="BD258:BJ258"/>
    <mergeCell ref="BK258:BQ258"/>
    <mergeCell ref="BR258:BX258"/>
    <mergeCell ref="A259:AE259"/>
    <mergeCell ref="AF259:AI259"/>
    <mergeCell ref="AJ259:AK259"/>
    <mergeCell ref="AL259:AM259"/>
    <mergeCell ref="AN259:AO259"/>
    <mergeCell ref="A115:AE115"/>
    <mergeCell ref="AF115:AI115"/>
    <mergeCell ref="AJ115:AK115"/>
    <mergeCell ref="AL115:AM115"/>
    <mergeCell ref="AN115:AO115"/>
    <mergeCell ref="AP115:AQ115"/>
    <mergeCell ref="AR115:AV115"/>
    <mergeCell ref="AN127:AO127"/>
    <mergeCell ref="AP127:AQ127"/>
    <mergeCell ref="AR127:AV127"/>
    <mergeCell ref="BR115:BX115"/>
    <mergeCell ref="BR176:BX176"/>
    <mergeCell ref="A132:AE132"/>
    <mergeCell ref="BR140:BX140"/>
    <mergeCell ref="AW127:BC127"/>
    <mergeCell ref="BD127:BJ127"/>
    <mergeCell ref="AN144:AO144"/>
    <mergeCell ref="AP144:AQ144"/>
    <mergeCell ref="BD145:BJ145"/>
    <mergeCell ref="BK145:BQ145"/>
    <mergeCell ref="BR145:BX145"/>
    <mergeCell ref="BR146:BX146"/>
    <mergeCell ref="BK127:BQ127"/>
    <mergeCell ref="BD129:BJ129"/>
    <mergeCell ref="AW132:BC132"/>
    <mergeCell ref="BD132:BJ132"/>
    <mergeCell ref="AF146:AI146"/>
    <mergeCell ref="AJ146:AK146"/>
    <mergeCell ref="AL146:AM146"/>
    <mergeCell ref="AN146:AO146"/>
    <mergeCell ref="AP146:AQ146"/>
    <mergeCell ref="AR146:AV146"/>
    <mergeCell ref="A146:AE146"/>
    <mergeCell ref="AW145:BC145"/>
    <mergeCell ref="A141:AE141"/>
    <mergeCell ref="AF141:AI141"/>
    <mergeCell ref="BR141:BX141"/>
    <mergeCell ref="BR142:BX142"/>
    <mergeCell ref="A145:AE145"/>
    <mergeCell ref="AF145:AI145"/>
    <mergeCell ref="A144:AE144"/>
    <mergeCell ref="AF144:AI144"/>
    <mergeCell ref="AJ144:AK144"/>
    <mergeCell ref="AL144:AM144"/>
    <mergeCell ref="AW141:BC141"/>
    <mergeCell ref="BD141:BJ141"/>
    <mergeCell ref="BK141:BQ141"/>
    <mergeCell ref="AR135:AV135"/>
    <mergeCell ref="A176:AE176"/>
    <mergeCell ref="AF176:AI176"/>
    <mergeCell ref="AJ176:AK176"/>
    <mergeCell ref="AL176:AM176"/>
    <mergeCell ref="AN176:AO176"/>
    <mergeCell ref="AP176:AQ176"/>
    <mergeCell ref="AR176:AV176"/>
    <mergeCell ref="AW176:BC176"/>
    <mergeCell ref="BD176:BJ176"/>
    <mergeCell ref="BK176:BQ176"/>
    <mergeCell ref="AL177:AM177"/>
    <mergeCell ref="AN177:AO177"/>
    <mergeCell ref="AP177:AQ177"/>
    <mergeCell ref="AR177:AV177"/>
    <mergeCell ref="A177:AE177"/>
    <mergeCell ref="AF177:AI177"/>
    <mergeCell ref="AJ177:AK177"/>
    <mergeCell ref="AR178:AV178"/>
    <mergeCell ref="AW178:BC178"/>
    <mergeCell ref="BD178:BJ178"/>
    <mergeCell ref="BK178:BQ178"/>
    <mergeCell ref="BK177:BQ177"/>
    <mergeCell ref="AJ179:AK179"/>
    <mergeCell ref="BR178:BX178"/>
    <mergeCell ref="A214:AE214"/>
    <mergeCell ref="AF214:AI214"/>
    <mergeCell ref="AJ214:AK214"/>
    <mergeCell ref="AL214:AM214"/>
    <mergeCell ref="AN214:AO214"/>
    <mergeCell ref="AP214:AQ214"/>
    <mergeCell ref="AR214:AV214"/>
    <mergeCell ref="BD73:BJ73"/>
    <mergeCell ref="BK73:BQ73"/>
    <mergeCell ref="BR73:BX73"/>
    <mergeCell ref="BK192:BQ192"/>
    <mergeCell ref="BR192:BX192"/>
    <mergeCell ref="BR130:BX130"/>
    <mergeCell ref="AF126:AI126"/>
    <mergeCell ref="BK131:BQ131"/>
    <mergeCell ref="BK130:BQ130"/>
    <mergeCell ref="AF127:AI127"/>
    <mergeCell ref="AJ127:AK127"/>
    <mergeCell ref="AL127:AM127"/>
    <mergeCell ref="AW214:BC214"/>
    <mergeCell ref="BD214:BJ214"/>
    <mergeCell ref="BK214:BQ214"/>
    <mergeCell ref="BR214:BX214"/>
    <mergeCell ref="A179:AE179"/>
    <mergeCell ref="AF179:AI179"/>
    <mergeCell ref="A217:AE217"/>
    <mergeCell ref="AF217:AI217"/>
    <mergeCell ref="AJ217:AK217"/>
    <mergeCell ref="AL217:AM217"/>
    <mergeCell ref="AN217:AO217"/>
    <mergeCell ref="AP217:AQ217"/>
    <mergeCell ref="AR217:AV217"/>
    <mergeCell ref="AW217:BC217"/>
    <mergeCell ref="BD217:BJ217"/>
    <mergeCell ref="BK217:BQ217"/>
    <mergeCell ref="BR217:BX217"/>
    <mergeCell ref="A215:AE215"/>
    <mergeCell ref="AF215:AI215"/>
    <mergeCell ref="AJ215:AK215"/>
    <mergeCell ref="AL215:AM215"/>
    <mergeCell ref="AN215:AO215"/>
    <mergeCell ref="AP215:AQ215"/>
    <mergeCell ref="AR215:AV215"/>
    <mergeCell ref="AW215:BC215"/>
    <mergeCell ref="BD215:BJ215"/>
    <mergeCell ref="BK215:BQ215"/>
    <mergeCell ref="BR215:BX215"/>
    <mergeCell ref="AL216:AM216"/>
    <mergeCell ref="AN216:AO216"/>
    <mergeCell ref="AP216:AQ216"/>
    <mergeCell ref="A216:AE216"/>
    <mergeCell ref="AF216:AI216"/>
    <mergeCell ref="AJ216:AK216"/>
    <mergeCell ref="AR216:AV216"/>
    <mergeCell ref="AW216:BC216"/>
    <mergeCell ref="BD216:BJ216"/>
    <mergeCell ref="BK216:BQ216"/>
    <mergeCell ref="BR221:BX221"/>
    <mergeCell ref="A218:AE218"/>
    <mergeCell ref="AF218:AI218"/>
    <mergeCell ref="AJ218:AK218"/>
    <mergeCell ref="AL218:AM218"/>
    <mergeCell ref="AN218:AO218"/>
    <mergeCell ref="AP218:AQ218"/>
    <mergeCell ref="AR218:AV218"/>
    <mergeCell ref="AW218:BC218"/>
    <mergeCell ref="BD218:BJ218"/>
    <mergeCell ref="BK218:BQ218"/>
    <mergeCell ref="BR218:BX218"/>
    <mergeCell ref="A219:AE219"/>
    <mergeCell ref="AF219:AI219"/>
    <mergeCell ref="AJ219:AK219"/>
    <mergeCell ref="AL219:AM219"/>
    <mergeCell ref="AN219:AO219"/>
    <mergeCell ref="AP219:AQ219"/>
    <mergeCell ref="AR219:AV219"/>
    <mergeCell ref="AW219:BC219"/>
    <mergeCell ref="BD219:BJ219"/>
    <mergeCell ref="BK219:BQ219"/>
    <mergeCell ref="BR219:BX219"/>
    <mergeCell ref="A222:AE222"/>
    <mergeCell ref="AF222:AI222"/>
    <mergeCell ref="AJ222:AK222"/>
    <mergeCell ref="AL222:AM222"/>
    <mergeCell ref="AN222:AO222"/>
    <mergeCell ref="AP222:AQ222"/>
    <mergeCell ref="AR222:AV222"/>
    <mergeCell ref="AW222:BC222"/>
    <mergeCell ref="BD222:BJ222"/>
    <mergeCell ref="BK222:BQ222"/>
    <mergeCell ref="BR222:BX222"/>
    <mergeCell ref="A220:AE220"/>
    <mergeCell ref="AF220:AI220"/>
    <mergeCell ref="AJ220:AK220"/>
    <mergeCell ref="AL220:AM220"/>
    <mergeCell ref="AN220:AO220"/>
    <mergeCell ref="AP220:AQ220"/>
    <mergeCell ref="AR220:AV220"/>
    <mergeCell ref="AW220:BC220"/>
    <mergeCell ref="BD220:BJ220"/>
    <mergeCell ref="BK220:BQ220"/>
    <mergeCell ref="BR220:BX220"/>
    <mergeCell ref="A221:AE221"/>
    <mergeCell ref="AF221:AI221"/>
    <mergeCell ref="AJ221:AK221"/>
    <mergeCell ref="AL221:AM221"/>
    <mergeCell ref="AN221:AO221"/>
    <mergeCell ref="AP221:AQ221"/>
    <mergeCell ref="AR221:AV221"/>
    <mergeCell ref="AW221:BC221"/>
    <mergeCell ref="BD221:BJ221"/>
    <mergeCell ref="BK221:BQ221"/>
    <mergeCell ref="A118:AE118"/>
    <mergeCell ref="AF118:AI118"/>
    <mergeCell ref="AJ118:AK118"/>
    <mergeCell ref="AL118:AM118"/>
    <mergeCell ref="AN118:AO118"/>
    <mergeCell ref="AP118:AQ118"/>
    <mergeCell ref="AR118:AV118"/>
    <mergeCell ref="AW118:BC118"/>
    <mergeCell ref="BD118:BJ118"/>
    <mergeCell ref="BK118:BQ118"/>
    <mergeCell ref="BR118:BX118"/>
    <mergeCell ref="A150:AE150"/>
    <mergeCell ref="AF150:AI150"/>
    <mergeCell ref="AJ150:AK150"/>
    <mergeCell ref="AL150:AM150"/>
    <mergeCell ref="AN150:AO150"/>
    <mergeCell ref="AP150:AQ150"/>
    <mergeCell ref="AR150:AV150"/>
    <mergeCell ref="AW150:BC150"/>
    <mergeCell ref="BD150:BJ150"/>
    <mergeCell ref="BK150:BQ150"/>
    <mergeCell ref="BR150:BX150"/>
    <mergeCell ref="A127:AE127"/>
    <mergeCell ref="BR127:BX127"/>
    <mergeCell ref="BR129:BX129"/>
    <mergeCell ref="A131:AE131"/>
    <mergeCell ref="AF131:AI131"/>
    <mergeCell ref="AJ131:AK131"/>
    <mergeCell ref="AL131:AM131"/>
    <mergeCell ref="AN131:AO131"/>
    <mergeCell ref="AP131:AQ131"/>
    <mergeCell ref="BR144:BX144"/>
  </mergeCells>
  <phoneticPr fontId="2" type="noConversion"/>
  <printOptions horizontalCentered="1"/>
  <pageMargins left="0.39370078740157483" right="0.39370078740157483" top="0.39370078740157483" bottom="0.39370078740157483" header="0.51181102362204722" footer="0.51181102362204722"/>
  <pageSetup paperSize="9" scale="80" fitToHeight="0" orientation="landscape" r:id="rId1"/>
  <headerFooter alignWithMargins="0"/>
  <rowBreaks count="2" manualBreakCount="2">
    <brk id="162" max="76" man="1"/>
    <brk id="2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7"/>
  <sheetViews>
    <sheetView showGridLines="0" topLeftCell="A16" workbookViewId="0">
      <selection activeCell="BK26" sqref="BK26:BQ26"/>
    </sheetView>
  </sheetViews>
  <sheetFormatPr defaultColWidth="2" defaultRowHeight="12.75" x14ac:dyDescent="0.2"/>
  <cols>
    <col min="1" max="38" width="2" customWidth="1"/>
    <col min="39" max="39" width="2.6640625" customWidth="1"/>
  </cols>
  <sheetData>
    <row r="1" spans="1:76" ht="15.75" customHeight="1" x14ac:dyDescent="0.2">
      <c r="A1" s="482" t="s">
        <v>162</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482"/>
      <c r="BL1" s="482"/>
      <c r="BM1" s="482"/>
      <c r="BN1" s="482"/>
      <c r="BO1" s="482"/>
      <c r="BP1" s="482"/>
      <c r="BQ1" s="482"/>
      <c r="BR1" s="482"/>
      <c r="BS1" s="482"/>
      <c r="BT1" s="482"/>
      <c r="BU1" s="482"/>
      <c r="BV1" s="482"/>
      <c r="BW1" s="482"/>
      <c r="BX1" s="482"/>
    </row>
    <row r="2" spans="1:76" ht="6" customHeight="1" x14ac:dyDescent="0.2">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x14ac:dyDescent="0.2">
      <c r="A3" s="372" t="s">
        <v>108</v>
      </c>
      <c r="B3" s="372"/>
      <c r="C3" s="372"/>
      <c r="D3" s="372"/>
      <c r="E3" s="373" t="s">
        <v>17</v>
      </c>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4"/>
      <c r="AN3" s="372" t="s">
        <v>110</v>
      </c>
      <c r="AO3" s="372"/>
      <c r="AP3" s="372"/>
      <c r="AQ3" s="372"/>
      <c r="AR3" s="372" t="s">
        <v>109</v>
      </c>
      <c r="AS3" s="372"/>
      <c r="AT3" s="372"/>
      <c r="AU3" s="372"/>
      <c r="AV3" s="372"/>
      <c r="AW3" s="379" t="s">
        <v>19</v>
      </c>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row>
    <row r="4" spans="1:76" ht="11.25" customHeight="1" x14ac:dyDescent="0.2">
      <c r="A4" s="372"/>
      <c r="B4" s="372"/>
      <c r="C4" s="372"/>
      <c r="D4" s="372"/>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6"/>
      <c r="AN4" s="372"/>
      <c r="AO4" s="372"/>
      <c r="AP4" s="372"/>
      <c r="AQ4" s="372"/>
      <c r="AR4" s="372"/>
      <c r="AS4" s="372"/>
      <c r="AT4" s="372"/>
      <c r="AU4" s="372"/>
      <c r="AV4" s="372"/>
      <c r="AW4" s="377" t="s">
        <v>20</v>
      </c>
      <c r="AX4" s="378"/>
      <c r="AY4" s="378"/>
      <c r="AZ4" s="371" t="s">
        <v>200</v>
      </c>
      <c r="BA4" s="371"/>
      <c r="BB4" s="304" t="s">
        <v>56</v>
      </c>
      <c r="BC4" s="305"/>
      <c r="BD4" s="383" t="s">
        <v>20</v>
      </c>
      <c r="BE4" s="383"/>
      <c r="BF4" s="383"/>
      <c r="BG4" s="384" t="s">
        <v>201</v>
      </c>
      <c r="BH4" s="384"/>
      <c r="BI4" s="385" t="s">
        <v>56</v>
      </c>
      <c r="BJ4" s="385"/>
      <c r="BK4" s="377" t="s">
        <v>20</v>
      </c>
      <c r="BL4" s="378"/>
      <c r="BM4" s="378"/>
      <c r="BN4" s="371" t="s">
        <v>186</v>
      </c>
      <c r="BO4" s="371"/>
      <c r="BP4" s="304" t="s">
        <v>56</v>
      </c>
      <c r="BQ4" s="305"/>
      <c r="BR4" s="381" t="s">
        <v>22</v>
      </c>
      <c r="BS4" s="381"/>
      <c r="BT4" s="381"/>
      <c r="BU4" s="381"/>
      <c r="BV4" s="381"/>
      <c r="BW4" s="381"/>
      <c r="BX4" s="381"/>
    </row>
    <row r="5" spans="1:76" ht="36.75" customHeight="1" x14ac:dyDescent="0.2">
      <c r="A5" s="372"/>
      <c r="B5" s="372"/>
      <c r="C5" s="372"/>
      <c r="D5" s="372"/>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10"/>
      <c r="AN5" s="372"/>
      <c r="AO5" s="372"/>
      <c r="AP5" s="372"/>
      <c r="AQ5" s="372"/>
      <c r="AR5" s="372"/>
      <c r="AS5" s="372"/>
      <c r="AT5" s="372"/>
      <c r="AU5" s="372"/>
      <c r="AV5" s="372"/>
      <c r="AW5" s="308" t="s">
        <v>111</v>
      </c>
      <c r="AX5" s="309"/>
      <c r="AY5" s="309"/>
      <c r="AZ5" s="309"/>
      <c r="BA5" s="309"/>
      <c r="BB5" s="309"/>
      <c r="BC5" s="310"/>
      <c r="BD5" s="382" t="s">
        <v>112</v>
      </c>
      <c r="BE5" s="309"/>
      <c r="BF5" s="309"/>
      <c r="BG5" s="309"/>
      <c r="BH5" s="309"/>
      <c r="BI5" s="309"/>
      <c r="BJ5" s="309"/>
      <c r="BK5" s="308" t="s">
        <v>113</v>
      </c>
      <c r="BL5" s="309"/>
      <c r="BM5" s="309"/>
      <c r="BN5" s="309"/>
      <c r="BO5" s="309"/>
      <c r="BP5" s="309"/>
      <c r="BQ5" s="310"/>
      <c r="BR5" s="382"/>
      <c r="BS5" s="382"/>
      <c r="BT5" s="382"/>
      <c r="BU5" s="382"/>
      <c r="BV5" s="382"/>
      <c r="BW5" s="382"/>
      <c r="BX5" s="382"/>
    </row>
    <row r="6" spans="1:76" ht="12.75" customHeight="1" thickBot="1" x14ac:dyDescent="0.25">
      <c r="A6" s="306">
        <v>1</v>
      </c>
      <c r="B6" s="306"/>
      <c r="C6" s="306"/>
      <c r="D6" s="306"/>
      <c r="E6" s="369">
        <v>2</v>
      </c>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06">
        <v>3</v>
      </c>
      <c r="AO6" s="306"/>
      <c r="AP6" s="306"/>
      <c r="AQ6" s="306"/>
      <c r="AR6" s="306">
        <v>4</v>
      </c>
      <c r="AS6" s="306"/>
      <c r="AT6" s="306"/>
      <c r="AU6" s="306"/>
      <c r="AV6" s="306"/>
      <c r="AW6" s="306">
        <v>5</v>
      </c>
      <c r="AX6" s="306"/>
      <c r="AY6" s="306"/>
      <c r="AZ6" s="306"/>
      <c r="BA6" s="306"/>
      <c r="BB6" s="306"/>
      <c r="BC6" s="306"/>
      <c r="BD6" s="306">
        <v>6</v>
      </c>
      <c r="BE6" s="306"/>
      <c r="BF6" s="306"/>
      <c r="BG6" s="306"/>
      <c r="BH6" s="306"/>
      <c r="BI6" s="306"/>
      <c r="BJ6" s="306"/>
      <c r="BK6" s="306">
        <v>7</v>
      </c>
      <c r="BL6" s="306"/>
      <c r="BM6" s="306"/>
      <c r="BN6" s="306"/>
      <c r="BO6" s="306"/>
      <c r="BP6" s="306"/>
      <c r="BQ6" s="306"/>
      <c r="BR6" s="306">
        <v>8</v>
      </c>
      <c r="BS6" s="306"/>
      <c r="BT6" s="306"/>
      <c r="BU6" s="306"/>
      <c r="BV6" s="306"/>
      <c r="BW6" s="306"/>
      <c r="BX6" s="307"/>
    </row>
    <row r="7" spans="1:76" ht="14.25" x14ac:dyDescent="0.2">
      <c r="A7" s="483">
        <v>1</v>
      </c>
      <c r="B7" s="483"/>
      <c r="C7" s="483"/>
      <c r="D7" s="483"/>
      <c r="E7" s="484" t="s">
        <v>133</v>
      </c>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6"/>
      <c r="AN7" s="487">
        <v>26000</v>
      </c>
      <c r="AO7" s="488"/>
      <c r="AP7" s="488"/>
      <c r="AQ7" s="488"/>
      <c r="AR7" s="489" t="s">
        <v>32</v>
      </c>
      <c r="AS7" s="489"/>
      <c r="AT7" s="489"/>
      <c r="AU7" s="489"/>
      <c r="AV7" s="489"/>
      <c r="AW7" s="490">
        <f>AW10+AW11</f>
        <v>24252364.030000001</v>
      </c>
      <c r="AX7" s="490"/>
      <c r="AY7" s="490"/>
      <c r="AZ7" s="490"/>
      <c r="BA7" s="490"/>
      <c r="BB7" s="490"/>
      <c r="BC7" s="490"/>
      <c r="BD7" s="490">
        <f>BD11</f>
        <v>23151022</v>
      </c>
      <c r="BE7" s="490"/>
      <c r="BF7" s="490"/>
      <c r="BG7" s="490"/>
      <c r="BH7" s="490"/>
      <c r="BI7" s="490"/>
      <c r="BJ7" s="490"/>
      <c r="BK7" s="490">
        <f>BK11</f>
        <v>24151022</v>
      </c>
      <c r="BL7" s="490"/>
      <c r="BM7" s="490"/>
      <c r="BN7" s="490"/>
      <c r="BO7" s="490"/>
      <c r="BP7" s="490"/>
      <c r="BQ7" s="490"/>
      <c r="BR7" s="491"/>
      <c r="BS7" s="491"/>
      <c r="BT7" s="491"/>
      <c r="BU7" s="491"/>
      <c r="BV7" s="491"/>
      <c r="BW7" s="491"/>
      <c r="BX7" s="492"/>
    </row>
    <row r="8" spans="1:76" ht="108" customHeight="1" x14ac:dyDescent="0.2">
      <c r="A8" s="306" t="s">
        <v>114</v>
      </c>
      <c r="B8" s="306"/>
      <c r="C8" s="306"/>
      <c r="D8" s="306"/>
      <c r="E8" s="493" t="s">
        <v>134</v>
      </c>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5"/>
      <c r="AN8" s="496">
        <v>26100</v>
      </c>
      <c r="AO8" s="370"/>
      <c r="AP8" s="370"/>
      <c r="AQ8" s="370"/>
      <c r="AR8" s="370" t="s">
        <v>32</v>
      </c>
      <c r="AS8" s="370"/>
      <c r="AT8" s="370"/>
      <c r="AU8" s="370"/>
      <c r="AV8" s="370"/>
      <c r="AW8" s="153"/>
      <c r="AX8" s="153"/>
      <c r="AY8" s="153"/>
      <c r="AZ8" s="153"/>
      <c r="BA8" s="153"/>
      <c r="BB8" s="153"/>
      <c r="BC8" s="153"/>
      <c r="BD8" s="497"/>
      <c r="BE8" s="497"/>
      <c r="BF8" s="497"/>
      <c r="BG8" s="497"/>
      <c r="BH8" s="497"/>
      <c r="BI8" s="497"/>
      <c r="BJ8" s="497"/>
      <c r="BK8" s="497"/>
      <c r="BL8" s="497"/>
      <c r="BM8" s="497"/>
      <c r="BN8" s="497"/>
      <c r="BO8" s="497"/>
      <c r="BP8" s="497"/>
      <c r="BQ8" s="497"/>
      <c r="BR8" s="497"/>
      <c r="BS8" s="497"/>
      <c r="BT8" s="497"/>
      <c r="BU8" s="497"/>
      <c r="BV8" s="497"/>
      <c r="BW8" s="497"/>
      <c r="BX8" s="498"/>
    </row>
    <row r="9" spans="1:76" ht="39.75" customHeight="1" x14ac:dyDescent="0.2">
      <c r="A9" s="306" t="s">
        <v>115</v>
      </c>
      <c r="B9" s="306"/>
      <c r="C9" s="306"/>
      <c r="D9" s="306"/>
      <c r="E9" s="499" t="s">
        <v>135</v>
      </c>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1"/>
      <c r="AN9" s="496">
        <v>26200</v>
      </c>
      <c r="AO9" s="370"/>
      <c r="AP9" s="370"/>
      <c r="AQ9" s="370"/>
      <c r="AR9" s="370" t="s">
        <v>32</v>
      </c>
      <c r="AS9" s="370"/>
      <c r="AT9" s="370"/>
      <c r="AU9" s="370"/>
      <c r="AV9" s="370"/>
      <c r="AW9" s="153"/>
      <c r="AX9" s="153"/>
      <c r="AY9" s="153"/>
      <c r="AZ9" s="153"/>
      <c r="BA9" s="153"/>
      <c r="BB9" s="153"/>
      <c r="BC9" s="153"/>
      <c r="BD9" s="497"/>
      <c r="BE9" s="497"/>
      <c r="BF9" s="497"/>
      <c r="BG9" s="497"/>
      <c r="BH9" s="497"/>
      <c r="BI9" s="497"/>
      <c r="BJ9" s="497"/>
      <c r="BK9" s="497"/>
      <c r="BL9" s="497"/>
      <c r="BM9" s="497"/>
      <c r="BN9" s="497"/>
      <c r="BO9" s="497"/>
      <c r="BP9" s="497"/>
      <c r="BQ9" s="497"/>
      <c r="BR9" s="497"/>
      <c r="BS9" s="497"/>
      <c r="BT9" s="497"/>
      <c r="BU9" s="497"/>
      <c r="BV9" s="497"/>
      <c r="BW9" s="497"/>
      <c r="BX9" s="498"/>
    </row>
    <row r="10" spans="1:76" ht="45" customHeight="1" x14ac:dyDescent="0.2">
      <c r="A10" s="306" t="s">
        <v>116</v>
      </c>
      <c r="B10" s="306"/>
      <c r="C10" s="306"/>
      <c r="D10" s="306"/>
      <c r="E10" s="499" t="s">
        <v>136</v>
      </c>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1"/>
      <c r="AN10" s="496">
        <v>26300</v>
      </c>
      <c r="AO10" s="370"/>
      <c r="AP10" s="370"/>
      <c r="AQ10" s="370"/>
      <c r="AR10" s="370" t="s">
        <v>32</v>
      </c>
      <c r="AS10" s="370"/>
      <c r="AT10" s="370"/>
      <c r="AU10" s="370"/>
      <c r="AV10" s="370"/>
      <c r="AW10" s="152">
        <v>1484800</v>
      </c>
      <c r="AX10" s="152"/>
      <c r="AY10" s="152"/>
      <c r="AZ10" s="152"/>
      <c r="BA10" s="152"/>
      <c r="BB10" s="152"/>
      <c r="BC10" s="152"/>
      <c r="BD10" s="152"/>
      <c r="BE10" s="152"/>
      <c r="BF10" s="152"/>
      <c r="BG10" s="152"/>
      <c r="BH10" s="152"/>
      <c r="BI10" s="152"/>
      <c r="BJ10" s="152"/>
      <c r="BK10" s="152"/>
      <c r="BL10" s="152"/>
      <c r="BM10" s="152"/>
      <c r="BN10" s="152"/>
      <c r="BO10" s="152"/>
      <c r="BP10" s="152"/>
      <c r="BQ10" s="152"/>
      <c r="BR10" s="497"/>
      <c r="BS10" s="497"/>
      <c r="BT10" s="497"/>
      <c r="BU10" s="497"/>
      <c r="BV10" s="497"/>
      <c r="BW10" s="497"/>
      <c r="BX10" s="498"/>
    </row>
    <row r="11" spans="1:76" ht="38.25" customHeight="1" x14ac:dyDescent="0.2">
      <c r="A11" s="306" t="s">
        <v>117</v>
      </c>
      <c r="B11" s="306"/>
      <c r="C11" s="306"/>
      <c r="D11" s="306"/>
      <c r="E11" s="502" t="s">
        <v>137</v>
      </c>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4"/>
      <c r="AN11" s="496">
        <v>26400</v>
      </c>
      <c r="AO11" s="370"/>
      <c r="AP11" s="370"/>
      <c r="AQ11" s="370"/>
      <c r="AR11" s="370" t="s">
        <v>32</v>
      </c>
      <c r="AS11" s="370"/>
      <c r="AT11" s="370"/>
      <c r="AU11" s="370"/>
      <c r="AV11" s="370"/>
      <c r="AW11" s="505">
        <f>AW12+AW15+AW22</f>
        <v>22767564.030000001</v>
      </c>
      <c r="AX11" s="505"/>
      <c r="AY11" s="505"/>
      <c r="AZ11" s="505"/>
      <c r="BA11" s="505"/>
      <c r="BB11" s="505"/>
      <c r="BC11" s="505"/>
      <c r="BD11" s="505">
        <f>BD12+BD15+BD22</f>
        <v>23151022</v>
      </c>
      <c r="BE11" s="505"/>
      <c r="BF11" s="505"/>
      <c r="BG11" s="505"/>
      <c r="BH11" s="505"/>
      <c r="BI11" s="505"/>
      <c r="BJ11" s="505"/>
      <c r="BK11" s="505">
        <f>BK12+BK15+BK22</f>
        <v>24151022</v>
      </c>
      <c r="BL11" s="505"/>
      <c r="BM11" s="505"/>
      <c r="BN11" s="505"/>
      <c r="BO11" s="505"/>
      <c r="BP11" s="505"/>
      <c r="BQ11" s="505"/>
      <c r="BR11" s="497"/>
      <c r="BS11" s="497"/>
      <c r="BT11" s="497"/>
      <c r="BU11" s="497"/>
      <c r="BV11" s="497"/>
      <c r="BW11" s="497"/>
      <c r="BX11" s="498"/>
    </row>
    <row r="12" spans="1:76" ht="33.75" customHeight="1" x14ac:dyDescent="0.2">
      <c r="A12" s="306" t="s">
        <v>118</v>
      </c>
      <c r="B12" s="306"/>
      <c r="C12" s="306"/>
      <c r="D12" s="306"/>
      <c r="E12" s="506" t="s">
        <v>138</v>
      </c>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7"/>
      <c r="AM12" s="508"/>
      <c r="AN12" s="496">
        <v>26410</v>
      </c>
      <c r="AO12" s="370"/>
      <c r="AP12" s="370"/>
      <c r="AQ12" s="370"/>
      <c r="AR12" s="370" t="s">
        <v>32</v>
      </c>
      <c r="AS12" s="370"/>
      <c r="AT12" s="370"/>
      <c r="AU12" s="370"/>
      <c r="AV12" s="370"/>
      <c r="AW12" s="152">
        <v>16409876</v>
      </c>
      <c r="AX12" s="152"/>
      <c r="AY12" s="152"/>
      <c r="AZ12" s="152"/>
      <c r="BA12" s="152"/>
      <c r="BB12" s="152"/>
      <c r="BC12" s="152"/>
      <c r="BD12" s="505">
        <v>17894676</v>
      </c>
      <c r="BE12" s="505"/>
      <c r="BF12" s="505"/>
      <c r="BG12" s="505"/>
      <c r="BH12" s="505"/>
      <c r="BI12" s="505"/>
      <c r="BJ12" s="505"/>
      <c r="BK12" s="505">
        <v>17894676</v>
      </c>
      <c r="BL12" s="505"/>
      <c r="BM12" s="505"/>
      <c r="BN12" s="505"/>
      <c r="BO12" s="505"/>
      <c r="BP12" s="505"/>
      <c r="BQ12" s="505"/>
      <c r="BR12" s="497"/>
      <c r="BS12" s="497"/>
      <c r="BT12" s="497"/>
      <c r="BU12" s="497"/>
      <c r="BV12" s="497"/>
      <c r="BW12" s="497"/>
      <c r="BX12" s="498"/>
    </row>
    <row r="13" spans="1:76" ht="24.75" customHeight="1" x14ac:dyDescent="0.2">
      <c r="A13" s="306" t="s">
        <v>119</v>
      </c>
      <c r="B13" s="306"/>
      <c r="C13" s="306"/>
      <c r="D13" s="306"/>
      <c r="E13" s="509" t="s">
        <v>139</v>
      </c>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1"/>
      <c r="AN13" s="496">
        <v>26411</v>
      </c>
      <c r="AO13" s="370"/>
      <c r="AP13" s="370"/>
      <c r="AQ13" s="370"/>
      <c r="AR13" s="370" t="s">
        <v>32</v>
      </c>
      <c r="AS13" s="370"/>
      <c r="AT13" s="370"/>
      <c r="AU13" s="370"/>
      <c r="AV13" s="370"/>
      <c r="AW13" s="153"/>
      <c r="AX13" s="153"/>
      <c r="AY13" s="153"/>
      <c r="AZ13" s="153"/>
      <c r="BA13" s="153"/>
      <c r="BB13" s="153"/>
      <c r="BC13" s="153"/>
      <c r="BD13" s="497"/>
      <c r="BE13" s="497"/>
      <c r="BF13" s="497"/>
      <c r="BG13" s="497"/>
      <c r="BH13" s="497"/>
      <c r="BI13" s="497"/>
      <c r="BJ13" s="497"/>
      <c r="BK13" s="497"/>
      <c r="BL13" s="497"/>
      <c r="BM13" s="497"/>
      <c r="BN13" s="497"/>
      <c r="BO13" s="497"/>
      <c r="BP13" s="497"/>
      <c r="BQ13" s="497"/>
      <c r="BR13" s="497"/>
      <c r="BS13" s="497"/>
      <c r="BT13" s="497"/>
      <c r="BU13" s="497"/>
      <c r="BV13" s="497"/>
      <c r="BW13" s="497"/>
      <c r="BX13" s="498"/>
    </row>
    <row r="14" spans="1:76" ht="13.5" x14ac:dyDescent="0.2">
      <c r="A14" s="306" t="s">
        <v>120</v>
      </c>
      <c r="B14" s="306"/>
      <c r="C14" s="306"/>
      <c r="D14" s="306"/>
      <c r="E14" s="512" t="s">
        <v>141</v>
      </c>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1"/>
      <c r="AN14" s="496">
        <v>26412</v>
      </c>
      <c r="AO14" s="370"/>
      <c r="AP14" s="370"/>
      <c r="AQ14" s="370"/>
      <c r="AR14" s="370" t="s">
        <v>32</v>
      </c>
      <c r="AS14" s="370"/>
      <c r="AT14" s="370"/>
      <c r="AU14" s="370"/>
      <c r="AV14" s="370"/>
      <c r="AW14" s="153">
        <v>16409876</v>
      </c>
      <c r="AX14" s="153"/>
      <c r="AY14" s="153"/>
      <c r="AZ14" s="153"/>
      <c r="BA14" s="153"/>
      <c r="BB14" s="153"/>
      <c r="BC14" s="153"/>
      <c r="BD14" s="497">
        <v>17894676</v>
      </c>
      <c r="BE14" s="497"/>
      <c r="BF14" s="497"/>
      <c r="BG14" s="497"/>
      <c r="BH14" s="497"/>
      <c r="BI14" s="497"/>
      <c r="BJ14" s="497"/>
      <c r="BK14" s="497">
        <v>17894676</v>
      </c>
      <c r="BL14" s="497"/>
      <c r="BM14" s="497"/>
      <c r="BN14" s="497"/>
      <c r="BO14" s="497"/>
      <c r="BP14" s="497"/>
      <c r="BQ14" s="497"/>
      <c r="BR14" s="497"/>
      <c r="BS14" s="497"/>
      <c r="BT14" s="497"/>
      <c r="BU14" s="497"/>
      <c r="BV14" s="497"/>
      <c r="BW14" s="497"/>
      <c r="BX14" s="498"/>
    </row>
    <row r="15" spans="1:76" ht="22.5" customHeight="1" x14ac:dyDescent="0.2">
      <c r="A15" s="306" t="s">
        <v>121</v>
      </c>
      <c r="B15" s="306"/>
      <c r="C15" s="306"/>
      <c r="D15" s="306"/>
      <c r="E15" s="506" t="s">
        <v>142</v>
      </c>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4"/>
      <c r="AN15" s="496">
        <v>26420</v>
      </c>
      <c r="AO15" s="370"/>
      <c r="AP15" s="370"/>
      <c r="AQ15" s="370"/>
      <c r="AR15" s="370" t="s">
        <v>32</v>
      </c>
      <c r="AS15" s="370"/>
      <c r="AT15" s="370"/>
      <c r="AU15" s="370"/>
      <c r="AV15" s="370"/>
      <c r="AW15" s="152">
        <v>5088971</v>
      </c>
      <c r="AX15" s="152"/>
      <c r="AY15" s="152"/>
      <c r="AZ15" s="152"/>
      <c r="BA15" s="152"/>
      <c r="BB15" s="152"/>
      <c r="BC15" s="152"/>
      <c r="BD15" s="505">
        <v>4275346</v>
      </c>
      <c r="BE15" s="505"/>
      <c r="BF15" s="505"/>
      <c r="BG15" s="505"/>
      <c r="BH15" s="505"/>
      <c r="BI15" s="505"/>
      <c r="BJ15" s="505"/>
      <c r="BK15" s="505">
        <v>5275346</v>
      </c>
      <c r="BL15" s="505"/>
      <c r="BM15" s="505"/>
      <c r="BN15" s="505"/>
      <c r="BO15" s="505"/>
      <c r="BP15" s="505"/>
      <c r="BQ15" s="505"/>
      <c r="BR15" s="505"/>
      <c r="BS15" s="505"/>
      <c r="BT15" s="505"/>
      <c r="BU15" s="505"/>
      <c r="BV15" s="505"/>
      <c r="BW15" s="505"/>
      <c r="BX15" s="515"/>
    </row>
    <row r="16" spans="1:76" ht="23.25" customHeight="1" x14ac:dyDescent="0.2">
      <c r="A16" s="306" t="s">
        <v>122</v>
      </c>
      <c r="B16" s="306"/>
      <c r="C16" s="306"/>
      <c r="D16" s="306"/>
      <c r="E16" s="509" t="s">
        <v>139</v>
      </c>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1"/>
      <c r="AN16" s="496">
        <v>26421</v>
      </c>
      <c r="AO16" s="370"/>
      <c r="AP16" s="370"/>
      <c r="AQ16" s="370"/>
      <c r="AR16" s="370" t="s">
        <v>32</v>
      </c>
      <c r="AS16" s="370"/>
      <c r="AT16" s="370"/>
      <c r="AU16" s="370"/>
      <c r="AV16" s="370"/>
      <c r="AW16" s="153"/>
      <c r="AX16" s="153"/>
      <c r="AY16" s="153"/>
      <c r="AZ16" s="153"/>
      <c r="BA16" s="153"/>
      <c r="BB16" s="153"/>
      <c r="BC16" s="153"/>
      <c r="BD16" s="497"/>
      <c r="BE16" s="497"/>
      <c r="BF16" s="497"/>
      <c r="BG16" s="497"/>
      <c r="BH16" s="497"/>
      <c r="BI16" s="497"/>
      <c r="BJ16" s="497"/>
      <c r="BK16" s="497"/>
      <c r="BL16" s="497"/>
      <c r="BM16" s="497"/>
      <c r="BN16" s="497"/>
      <c r="BO16" s="497"/>
      <c r="BP16" s="497"/>
      <c r="BQ16" s="497"/>
      <c r="BR16" s="497"/>
      <c r="BS16" s="497"/>
      <c r="BT16" s="497"/>
      <c r="BU16" s="497"/>
      <c r="BV16" s="497"/>
      <c r="BW16" s="497"/>
      <c r="BX16" s="498"/>
    </row>
    <row r="17" spans="1:76" ht="13.5" x14ac:dyDescent="0.2">
      <c r="A17" s="306" t="s">
        <v>123</v>
      </c>
      <c r="B17" s="306"/>
      <c r="C17" s="306"/>
      <c r="D17" s="306"/>
      <c r="E17" s="512" t="s">
        <v>141</v>
      </c>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1"/>
      <c r="AN17" s="496">
        <v>26422</v>
      </c>
      <c r="AO17" s="370"/>
      <c r="AP17" s="370"/>
      <c r="AQ17" s="370"/>
      <c r="AR17" s="370" t="s">
        <v>32</v>
      </c>
      <c r="AS17" s="370"/>
      <c r="AT17" s="370"/>
      <c r="AU17" s="370"/>
      <c r="AV17" s="370"/>
      <c r="AW17" s="153">
        <v>5088971</v>
      </c>
      <c r="AX17" s="153"/>
      <c r="AY17" s="153"/>
      <c r="AZ17" s="153"/>
      <c r="BA17" s="153"/>
      <c r="BB17" s="153"/>
      <c r="BC17" s="153"/>
      <c r="BD17" s="497">
        <v>4275346</v>
      </c>
      <c r="BE17" s="497"/>
      <c r="BF17" s="497"/>
      <c r="BG17" s="497"/>
      <c r="BH17" s="497"/>
      <c r="BI17" s="497"/>
      <c r="BJ17" s="497"/>
      <c r="BK17" s="497">
        <v>5275346</v>
      </c>
      <c r="BL17" s="497"/>
      <c r="BM17" s="497"/>
      <c r="BN17" s="497"/>
      <c r="BO17" s="497"/>
      <c r="BP17" s="497"/>
      <c r="BQ17" s="497"/>
      <c r="BR17" s="497"/>
      <c r="BS17" s="497"/>
      <c r="BT17" s="497"/>
      <c r="BU17" s="497"/>
      <c r="BV17" s="497"/>
      <c r="BW17" s="497"/>
      <c r="BX17" s="498"/>
    </row>
    <row r="18" spans="1:76" ht="13.5" x14ac:dyDescent="0.2">
      <c r="A18" s="306" t="s">
        <v>124</v>
      </c>
      <c r="B18" s="306"/>
      <c r="C18" s="306"/>
      <c r="D18" s="306"/>
      <c r="E18" s="516" t="s">
        <v>144</v>
      </c>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8"/>
      <c r="AN18" s="496">
        <v>26430</v>
      </c>
      <c r="AO18" s="370"/>
      <c r="AP18" s="370"/>
      <c r="AQ18" s="370"/>
      <c r="AR18" s="370" t="s">
        <v>32</v>
      </c>
      <c r="AS18" s="370"/>
      <c r="AT18" s="370"/>
      <c r="AU18" s="370"/>
      <c r="AV18" s="370"/>
      <c r="AW18" s="153"/>
      <c r="AX18" s="153"/>
      <c r="AY18" s="153"/>
      <c r="AZ18" s="153"/>
      <c r="BA18" s="153"/>
      <c r="BB18" s="153"/>
      <c r="BC18" s="153"/>
      <c r="BD18" s="497"/>
      <c r="BE18" s="497"/>
      <c r="BF18" s="497"/>
      <c r="BG18" s="497"/>
      <c r="BH18" s="497"/>
      <c r="BI18" s="497"/>
      <c r="BJ18" s="497"/>
      <c r="BK18" s="497"/>
      <c r="BL18" s="497"/>
      <c r="BM18" s="497"/>
      <c r="BN18" s="497"/>
      <c r="BO18" s="497"/>
      <c r="BP18" s="497"/>
      <c r="BQ18" s="497"/>
      <c r="BR18" s="497"/>
      <c r="BS18" s="497"/>
      <c r="BT18" s="497"/>
      <c r="BU18" s="497"/>
      <c r="BV18" s="497"/>
      <c r="BW18" s="497"/>
      <c r="BX18" s="498"/>
    </row>
    <row r="19" spans="1:76" x14ac:dyDescent="0.2">
      <c r="A19" s="306" t="s">
        <v>125</v>
      </c>
      <c r="B19" s="306"/>
      <c r="C19" s="306"/>
      <c r="D19" s="306"/>
      <c r="E19" s="506" t="s">
        <v>143</v>
      </c>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4"/>
      <c r="AN19" s="496">
        <v>26440</v>
      </c>
      <c r="AO19" s="370"/>
      <c r="AP19" s="370"/>
      <c r="AQ19" s="370"/>
      <c r="AR19" s="370" t="s">
        <v>32</v>
      </c>
      <c r="AS19" s="370"/>
      <c r="AT19" s="370"/>
      <c r="AU19" s="370"/>
      <c r="AV19" s="370"/>
      <c r="AW19" s="153"/>
      <c r="AX19" s="153"/>
      <c r="AY19" s="153"/>
      <c r="AZ19" s="153"/>
      <c r="BA19" s="153"/>
      <c r="BB19" s="153"/>
      <c r="BC19" s="153"/>
      <c r="BD19" s="497"/>
      <c r="BE19" s="497"/>
      <c r="BF19" s="497"/>
      <c r="BG19" s="497"/>
      <c r="BH19" s="497"/>
      <c r="BI19" s="497"/>
      <c r="BJ19" s="497"/>
      <c r="BK19" s="497"/>
      <c r="BL19" s="497"/>
      <c r="BM19" s="497"/>
      <c r="BN19" s="497"/>
      <c r="BO19" s="497"/>
      <c r="BP19" s="497"/>
      <c r="BQ19" s="497"/>
      <c r="BR19" s="497"/>
      <c r="BS19" s="497"/>
      <c r="BT19" s="497"/>
      <c r="BU19" s="497"/>
      <c r="BV19" s="497"/>
      <c r="BW19" s="497"/>
      <c r="BX19" s="498"/>
    </row>
    <row r="20" spans="1:76" ht="24.75" customHeight="1" x14ac:dyDescent="0.2">
      <c r="A20" s="306" t="s">
        <v>126</v>
      </c>
      <c r="B20" s="306"/>
      <c r="C20" s="306"/>
      <c r="D20" s="306"/>
      <c r="E20" s="509" t="s">
        <v>139</v>
      </c>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1"/>
      <c r="AN20" s="496">
        <v>26441</v>
      </c>
      <c r="AO20" s="370"/>
      <c r="AP20" s="370"/>
      <c r="AQ20" s="370"/>
      <c r="AR20" s="370" t="s">
        <v>32</v>
      </c>
      <c r="AS20" s="370"/>
      <c r="AT20" s="370"/>
      <c r="AU20" s="370"/>
      <c r="AV20" s="370"/>
      <c r="AW20" s="153"/>
      <c r="AX20" s="153"/>
      <c r="AY20" s="153"/>
      <c r="AZ20" s="153"/>
      <c r="BA20" s="153"/>
      <c r="BB20" s="153"/>
      <c r="BC20" s="153"/>
      <c r="BD20" s="497"/>
      <c r="BE20" s="497"/>
      <c r="BF20" s="497"/>
      <c r="BG20" s="497"/>
      <c r="BH20" s="497"/>
      <c r="BI20" s="497"/>
      <c r="BJ20" s="497"/>
      <c r="BK20" s="497"/>
      <c r="BL20" s="497"/>
      <c r="BM20" s="497"/>
      <c r="BN20" s="497"/>
      <c r="BO20" s="497"/>
      <c r="BP20" s="497"/>
      <c r="BQ20" s="497"/>
      <c r="BR20" s="497"/>
      <c r="BS20" s="497"/>
      <c r="BT20" s="497"/>
      <c r="BU20" s="497"/>
      <c r="BV20" s="497"/>
      <c r="BW20" s="497"/>
      <c r="BX20" s="498"/>
    </row>
    <row r="21" spans="1:76" ht="13.5" x14ac:dyDescent="0.2">
      <c r="A21" s="306" t="s">
        <v>127</v>
      </c>
      <c r="B21" s="306"/>
      <c r="C21" s="306"/>
      <c r="D21" s="306"/>
      <c r="E21" s="512" t="s">
        <v>141</v>
      </c>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1"/>
      <c r="AN21" s="496">
        <v>26442</v>
      </c>
      <c r="AO21" s="370"/>
      <c r="AP21" s="370"/>
      <c r="AQ21" s="370"/>
      <c r="AR21" s="370" t="s">
        <v>32</v>
      </c>
      <c r="AS21" s="370"/>
      <c r="AT21" s="370"/>
      <c r="AU21" s="370"/>
      <c r="AV21" s="370"/>
      <c r="AW21" s="153"/>
      <c r="AX21" s="153"/>
      <c r="AY21" s="153"/>
      <c r="AZ21" s="153"/>
      <c r="BA21" s="153"/>
      <c r="BB21" s="153"/>
      <c r="BC21" s="153"/>
      <c r="BD21" s="497"/>
      <c r="BE21" s="497"/>
      <c r="BF21" s="497"/>
      <c r="BG21" s="497"/>
      <c r="BH21" s="497"/>
      <c r="BI21" s="497"/>
      <c r="BJ21" s="497"/>
      <c r="BK21" s="497"/>
      <c r="BL21" s="497"/>
      <c r="BM21" s="497"/>
      <c r="BN21" s="497"/>
      <c r="BO21" s="497"/>
      <c r="BP21" s="497"/>
      <c r="BQ21" s="497"/>
      <c r="BR21" s="497"/>
      <c r="BS21" s="497"/>
      <c r="BT21" s="497"/>
      <c r="BU21" s="497"/>
      <c r="BV21" s="497"/>
      <c r="BW21" s="497"/>
      <c r="BX21" s="498"/>
    </row>
    <row r="22" spans="1:76" x14ac:dyDescent="0.2">
      <c r="A22" s="370" t="s">
        <v>128</v>
      </c>
      <c r="B22" s="370"/>
      <c r="C22" s="370"/>
      <c r="D22" s="370"/>
      <c r="E22" s="506" t="s">
        <v>145</v>
      </c>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4"/>
      <c r="AN22" s="496">
        <v>26450</v>
      </c>
      <c r="AO22" s="370"/>
      <c r="AP22" s="370"/>
      <c r="AQ22" s="370"/>
      <c r="AR22" s="370" t="s">
        <v>32</v>
      </c>
      <c r="AS22" s="370"/>
      <c r="AT22" s="370"/>
      <c r="AU22" s="370"/>
      <c r="AV22" s="370"/>
      <c r="AW22" s="152">
        <v>1268717.03</v>
      </c>
      <c r="AX22" s="152"/>
      <c r="AY22" s="152"/>
      <c r="AZ22" s="152"/>
      <c r="BA22" s="152"/>
      <c r="BB22" s="152"/>
      <c r="BC22" s="152"/>
      <c r="BD22" s="152">
        <v>981000</v>
      </c>
      <c r="BE22" s="152"/>
      <c r="BF22" s="152"/>
      <c r="BG22" s="152"/>
      <c r="BH22" s="152"/>
      <c r="BI22" s="152"/>
      <c r="BJ22" s="152"/>
      <c r="BK22" s="152">
        <v>981000</v>
      </c>
      <c r="BL22" s="152"/>
      <c r="BM22" s="152"/>
      <c r="BN22" s="152"/>
      <c r="BO22" s="152"/>
      <c r="BP22" s="152"/>
      <c r="BQ22" s="152"/>
      <c r="BR22" s="153"/>
      <c r="BS22" s="153"/>
      <c r="BT22" s="153"/>
      <c r="BU22" s="153"/>
      <c r="BV22" s="153"/>
      <c r="BW22" s="153"/>
      <c r="BX22" s="154"/>
    </row>
    <row r="23" spans="1:76" ht="24" customHeight="1" x14ac:dyDescent="0.2">
      <c r="A23" s="519" t="s">
        <v>129</v>
      </c>
      <c r="B23" s="519"/>
      <c r="C23" s="519"/>
      <c r="D23" s="519"/>
      <c r="E23" s="520" t="s">
        <v>139</v>
      </c>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2"/>
      <c r="AN23" s="523">
        <v>26451</v>
      </c>
      <c r="AO23" s="524"/>
      <c r="AP23" s="524"/>
      <c r="AQ23" s="524"/>
      <c r="AR23" s="524" t="s">
        <v>32</v>
      </c>
      <c r="AS23" s="524"/>
      <c r="AT23" s="524"/>
      <c r="AU23" s="524"/>
      <c r="AV23" s="524"/>
      <c r="AW23" s="525"/>
      <c r="AX23" s="525"/>
      <c r="AY23" s="525"/>
      <c r="AZ23" s="525"/>
      <c r="BA23" s="525"/>
      <c r="BB23" s="525"/>
      <c r="BC23" s="525"/>
      <c r="BD23" s="526"/>
      <c r="BE23" s="526"/>
      <c r="BF23" s="526"/>
      <c r="BG23" s="526"/>
      <c r="BH23" s="526"/>
      <c r="BI23" s="526"/>
      <c r="BJ23" s="526"/>
      <c r="BK23" s="526"/>
      <c r="BL23" s="526"/>
      <c r="BM23" s="526"/>
      <c r="BN23" s="526"/>
      <c r="BO23" s="526"/>
      <c r="BP23" s="526"/>
      <c r="BQ23" s="526"/>
      <c r="BR23" s="526"/>
      <c r="BS23" s="526"/>
      <c r="BT23" s="526"/>
      <c r="BU23" s="526"/>
      <c r="BV23" s="526"/>
      <c r="BW23" s="526"/>
      <c r="BX23" s="527"/>
    </row>
    <row r="24" spans="1:76" x14ac:dyDescent="0.2">
      <c r="A24" s="370" t="s">
        <v>130</v>
      </c>
      <c r="B24" s="370"/>
      <c r="C24" s="370"/>
      <c r="D24" s="370"/>
      <c r="E24" s="512" t="s">
        <v>140</v>
      </c>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1"/>
      <c r="AN24" s="496">
        <v>26452</v>
      </c>
      <c r="AO24" s="370"/>
      <c r="AP24" s="370"/>
      <c r="AQ24" s="370"/>
      <c r="AR24" s="370" t="s">
        <v>32</v>
      </c>
      <c r="AS24" s="370"/>
      <c r="AT24" s="370"/>
      <c r="AU24" s="370"/>
      <c r="AV24" s="370"/>
      <c r="AW24" s="153">
        <v>1268717.03</v>
      </c>
      <c r="AX24" s="153"/>
      <c r="AY24" s="153"/>
      <c r="AZ24" s="153"/>
      <c r="BA24" s="153"/>
      <c r="BB24" s="153"/>
      <c r="BC24" s="153"/>
      <c r="BD24" s="153">
        <v>981000</v>
      </c>
      <c r="BE24" s="153"/>
      <c r="BF24" s="153"/>
      <c r="BG24" s="153"/>
      <c r="BH24" s="153"/>
      <c r="BI24" s="153"/>
      <c r="BJ24" s="153"/>
      <c r="BK24" s="153">
        <v>981000</v>
      </c>
      <c r="BL24" s="153"/>
      <c r="BM24" s="153"/>
      <c r="BN24" s="153"/>
      <c r="BO24" s="153"/>
      <c r="BP24" s="153"/>
      <c r="BQ24" s="153"/>
      <c r="BR24" s="153"/>
      <c r="BS24" s="153"/>
      <c r="BT24" s="153"/>
      <c r="BU24" s="153"/>
      <c r="BV24" s="153"/>
      <c r="BW24" s="153"/>
      <c r="BX24" s="154"/>
    </row>
    <row r="25" spans="1:76" ht="36" customHeight="1" x14ac:dyDescent="0.2">
      <c r="A25" s="519" t="s">
        <v>131</v>
      </c>
      <c r="B25" s="519"/>
      <c r="C25" s="519"/>
      <c r="D25" s="519"/>
      <c r="E25" s="528" t="s">
        <v>146</v>
      </c>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30"/>
      <c r="AN25" s="523">
        <v>26500</v>
      </c>
      <c r="AO25" s="524"/>
      <c r="AP25" s="524"/>
      <c r="AQ25" s="524"/>
      <c r="AR25" s="524" t="s">
        <v>32</v>
      </c>
      <c r="AS25" s="524"/>
      <c r="AT25" s="524"/>
      <c r="AU25" s="524"/>
      <c r="AV25" s="524"/>
      <c r="AW25" s="525"/>
      <c r="AX25" s="525"/>
      <c r="AY25" s="525"/>
      <c r="AZ25" s="525"/>
      <c r="BA25" s="525"/>
      <c r="BB25" s="525"/>
      <c r="BC25" s="525"/>
      <c r="BD25" s="526"/>
      <c r="BE25" s="526"/>
      <c r="BF25" s="526"/>
      <c r="BG25" s="526"/>
      <c r="BH25" s="526"/>
      <c r="BI25" s="526"/>
      <c r="BJ25" s="526"/>
      <c r="BK25" s="526"/>
      <c r="BL25" s="526"/>
      <c r="BM25" s="526"/>
      <c r="BN25" s="526"/>
      <c r="BO25" s="526"/>
      <c r="BP25" s="526"/>
      <c r="BQ25" s="526"/>
      <c r="BR25" s="526"/>
      <c r="BS25" s="526"/>
      <c r="BT25" s="526"/>
      <c r="BU25" s="526"/>
      <c r="BV25" s="526"/>
      <c r="BW25" s="526"/>
      <c r="BX25" s="527"/>
    </row>
    <row r="26" spans="1:76" x14ac:dyDescent="0.2">
      <c r="A26" s="306"/>
      <c r="B26" s="306"/>
      <c r="C26" s="306"/>
      <c r="D26" s="306"/>
      <c r="E26" s="536" t="s">
        <v>147</v>
      </c>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8"/>
      <c r="AN26" s="496">
        <v>26510</v>
      </c>
      <c r="AO26" s="370"/>
      <c r="AP26" s="370"/>
      <c r="AQ26" s="370"/>
      <c r="AR26" s="370"/>
      <c r="AS26" s="370"/>
      <c r="AT26" s="370"/>
      <c r="AU26" s="370"/>
      <c r="AV26" s="370"/>
      <c r="AW26" s="153"/>
      <c r="AX26" s="153"/>
      <c r="AY26" s="153"/>
      <c r="AZ26" s="153"/>
      <c r="BA26" s="153"/>
      <c r="BB26" s="153"/>
      <c r="BC26" s="153"/>
      <c r="BD26" s="497"/>
      <c r="BE26" s="497"/>
      <c r="BF26" s="497"/>
      <c r="BG26" s="497"/>
      <c r="BH26" s="497"/>
      <c r="BI26" s="497"/>
      <c r="BJ26" s="497"/>
      <c r="BK26" s="497"/>
      <c r="BL26" s="497"/>
      <c r="BM26" s="497"/>
      <c r="BN26" s="497"/>
      <c r="BO26" s="497"/>
      <c r="BP26" s="497"/>
      <c r="BQ26" s="497"/>
      <c r="BR26" s="497"/>
      <c r="BS26" s="497"/>
      <c r="BT26" s="497"/>
      <c r="BU26" s="497"/>
      <c r="BV26" s="497"/>
      <c r="BW26" s="497"/>
      <c r="BX26" s="498"/>
    </row>
    <row r="27" spans="1:76" ht="35.25" customHeight="1" x14ac:dyDescent="0.2">
      <c r="A27" s="306" t="s">
        <v>132</v>
      </c>
      <c r="B27" s="306"/>
      <c r="C27" s="306"/>
      <c r="D27" s="306"/>
      <c r="E27" s="531" t="s">
        <v>148</v>
      </c>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3"/>
      <c r="AN27" s="496">
        <v>26600</v>
      </c>
      <c r="AO27" s="370"/>
      <c r="AP27" s="370"/>
      <c r="AQ27" s="370"/>
      <c r="AR27" s="370" t="s">
        <v>32</v>
      </c>
      <c r="AS27" s="370"/>
      <c r="AT27" s="370"/>
      <c r="AU27" s="370"/>
      <c r="AV27" s="370"/>
      <c r="AW27" s="153"/>
      <c r="AX27" s="153"/>
      <c r="AY27" s="153"/>
      <c r="AZ27" s="153"/>
      <c r="BA27" s="153"/>
      <c r="BB27" s="153"/>
      <c r="BC27" s="153"/>
      <c r="BD27" s="497"/>
      <c r="BE27" s="497"/>
      <c r="BF27" s="497"/>
      <c r="BG27" s="497"/>
      <c r="BH27" s="497"/>
      <c r="BI27" s="497"/>
      <c r="BJ27" s="497"/>
      <c r="BK27" s="497"/>
      <c r="BL27" s="497"/>
      <c r="BM27" s="497"/>
      <c r="BN27" s="497"/>
      <c r="BO27" s="497"/>
      <c r="BP27" s="497"/>
      <c r="BQ27" s="497"/>
      <c r="BR27" s="497"/>
      <c r="BS27" s="497"/>
      <c r="BT27" s="497"/>
      <c r="BU27" s="497"/>
      <c r="BV27" s="497"/>
      <c r="BW27" s="497"/>
      <c r="BX27" s="498"/>
    </row>
    <row r="28" spans="1:76" ht="13.5" thickBot="1" x14ac:dyDescent="0.25">
      <c r="A28" s="370"/>
      <c r="B28" s="370"/>
      <c r="C28" s="370"/>
      <c r="D28" s="370"/>
      <c r="E28" s="531" t="s">
        <v>147</v>
      </c>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3"/>
      <c r="AN28" s="534">
        <v>26610</v>
      </c>
      <c r="AO28" s="535"/>
      <c r="AP28" s="535"/>
      <c r="AQ28" s="535"/>
      <c r="AR28" s="535"/>
      <c r="AS28" s="535"/>
      <c r="AT28" s="535"/>
      <c r="AU28" s="535"/>
      <c r="AV28" s="535"/>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4"/>
    </row>
    <row r="29" spans="1:76" ht="6.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1:76" x14ac:dyDescent="0.2">
      <c r="A30" s="477" t="s">
        <v>152</v>
      </c>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13"/>
      <c r="BC30" s="13"/>
      <c r="BD30" s="13"/>
      <c r="BE30" s="5"/>
      <c r="BF30" s="5"/>
      <c r="BG30" s="5"/>
      <c r="BH30" s="5"/>
      <c r="BI30" s="5"/>
      <c r="BJ30" s="5"/>
      <c r="BK30" s="5"/>
      <c r="BL30" s="5"/>
      <c r="BM30" s="5"/>
      <c r="BN30" s="5"/>
      <c r="BO30" s="7"/>
      <c r="BP30" s="7"/>
      <c r="BQ30" s="7"/>
      <c r="BR30" s="7"/>
      <c r="BS30" s="7"/>
      <c r="BT30" s="7"/>
      <c r="BU30" s="7"/>
      <c r="BV30" s="7"/>
      <c r="BW30" s="7"/>
      <c r="BX30" s="7"/>
    </row>
    <row r="31" spans="1:76" ht="15" customHeight="1" x14ac:dyDescent="0.2">
      <c r="A31" s="479" t="s">
        <v>151</v>
      </c>
      <c r="B31" s="479"/>
      <c r="C31" s="479"/>
      <c r="D31" s="479"/>
      <c r="E31" s="479"/>
      <c r="F31" s="479"/>
      <c r="G31" s="479"/>
      <c r="H31" s="479"/>
      <c r="I31" s="479"/>
      <c r="J31" s="479"/>
      <c r="K31" s="479"/>
      <c r="L31" s="479"/>
      <c r="M31" s="479"/>
      <c r="N31" s="479"/>
      <c r="O31" s="479"/>
      <c r="P31" s="479"/>
      <c r="Q31" s="479"/>
      <c r="R31" s="479"/>
      <c r="S31" s="479"/>
      <c r="T31" s="479"/>
      <c r="U31" s="14"/>
      <c r="V31" s="14"/>
      <c r="W31" s="359" t="s">
        <v>214</v>
      </c>
      <c r="X31" s="478"/>
      <c r="Y31" s="478"/>
      <c r="Z31" s="478"/>
      <c r="AA31" s="478"/>
      <c r="AB31" s="478"/>
      <c r="AC31" s="478"/>
      <c r="AD31" s="478"/>
      <c r="AE31" s="478"/>
      <c r="AF31" s="478"/>
      <c r="AG31" s="478"/>
      <c r="AH31" s="5"/>
      <c r="AI31" s="478"/>
      <c r="AJ31" s="478"/>
      <c r="AK31" s="478"/>
      <c r="AL31" s="478"/>
      <c r="AM31" s="478"/>
      <c r="AN31" s="478"/>
      <c r="AO31" s="478"/>
      <c r="AP31" s="478"/>
      <c r="AQ31" s="478"/>
      <c r="AR31" s="15"/>
      <c r="AS31" s="359" t="s">
        <v>219</v>
      </c>
      <c r="AT31" s="478"/>
      <c r="AU31" s="478"/>
      <c r="AV31" s="478"/>
      <c r="AW31" s="478"/>
      <c r="AX31" s="478"/>
      <c r="AY31" s="478"/>
      <c r="AZ31" s="478"/>
      <c r="BA31" s="478"/>
      <c r="BB31" s="478"/>
      <c r="BC31" s="478"/>
      <c r="BD31" s="478"/>
      <c r="BE31" s="478"/>
      <c r="BF31" s="478"/>
      <c r="BG31" s="478"/>
      <c r="BH31" s="478"/>
      <c r="BI31" s="478"/>
      <c r="BQ31" s="7"/>
      <c r="BR31" s="7"/>
      <c r="BS31" s="7"/>
    </row>
    <row r="32" spans="1:76" ht="11.2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345" t="s">
        <v>149</v>
      </c>
      <c r="X32" s="345"/>
      <c r="Y32" s="345"/>
      <c r="Z32" s="345"/>
      <c r="AA32" s="345"/>
      <c r="AB32" s="345"/>
      <c r="AC32" s="345"/>
      <c r="AD32" s="345"/>
      <c r="AE32" s="345"/>
      <c r="AF32" s="345"/>
      <c r="AG32" s="345"/>
      <c r="AH32" s="18"/>
      <c r="AI32" s="345" t="s">
        <v>53</v>
      </c>
      <c r="AJ32" s="345"/>
      <c r="AK32" s="345"/>
      <c r="AL32" s="345"/>
      <c r="AM32" s="345"/>
      <c r="AN32" s="345"/>
      <c r="AO32" s="345"/>
      <c r="AP32" s="345"/>
      <c r="AQ32" s="345"/>
      <c r="AR32" s="17"/>
      <c r="AS32" s="345" t="s">
        <v>54</v>
      </c>
      <c r="AT32" s="345"/>
      <c r="AU32" s="345"/>
      <c r="AV32" s="345"/>
      <c r="AW32" s="345"/>
      <c r="AX32" s="345"/>
      <c r="AY32" s="345"/>
      <c r="AZ32" s="345"/>
      <c r="BA32" s="345"/>
      <c r="BB32" s="345"/>
      <c r="BC32" s="345"/>
      <c r="BD32" s="345"/>
      <c r="BE32" s="345"/>
      <c r="BF32" s="345"/>
      <c r="BG32" s="345"/>
      <c r="BH32" s="345"/>
      <c r="BI32" s="345"/>
      <c r="BQ32" s="7"/>
      <c r="BR32" s="7"/>
      <c r="BS32" s="7"/>
    </row>
    <row r="33" spans="1:76" ht="5.2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row>
    <row r="34" spans="1:76" ht="15" x14ac:dyDescent="0.25">
      <c r="A34" s="16" t="s">
        <v>150</v>
      </c>
      <c r="B34" s="16"/>
      <c r="C34" s="16"/>
      <c r="D34" s="16"/>
      <c r="E34" s="16"/>
      <c r="F34" s="16"/>
      <c r="G34" s="16"/>
      <c r="H34" s="16"/>
      <c r="I34" s="16"/>
      <c r="J34" s="16"/>
      <c r="K34" s="16"/>
      <c r="L34" s="480" t="s">
        <v>220</v>
      </c>
      <c r="M34" s="481"/>
      <c r="N34" s="481"/>
      <c r="O34" s="481"/>
      <c r="P34" s="481"/>
      <c r="Q34" s="481"/>
      <c r="R34" s="481"/>
      <c r="S34" s="481"/>
      <c r="T34" s="481"/>
      <c r="U34" s="481"/>
      <c r="V34" s="481"/>
      <c r="W34" s="19"/>
      <c r="X34" s="480" t="s">
        <v>221</v>
      </c>
      <c r="Y34" s="481"/>
      <c r="Z34" s="481"/>
      <c r="AA34" s="481"/>
      <c r="AB34" s="481"/>
      <c r="AC34" s="481"/>
      <c r="AD34" s="481"/>
      <c r="AE34" s="481"/>
      <c r="AF34" s="481"/>
      <c r="AG34" s="481"/>
      <c r="AH34" s="481"/>
      <c r="AI34" s="481"/>
      <c r="AJ34" s="481"/>
      <c r="AK34" s="481"/>
      <c r="AL34" s="481"/>
      <c r="AM34" s="481"/>
      <c r="AN34" s="481"/>
      <c r="AO34" s="18"/>
      <c r="AP34" s="480" t="s">
        <v>222</v>
      </c>
      <c r="AQ34" s="481"/>
      <c r="AR34" s="481"/>
      <c r="AS34" s="481"/>
      <c r="AT34" s="481"/>
      <c r="AU34" s="481"/>
      <c r="AV34" s="481"/>
      <c r="AW34" s="481"/>
      <c r="AX34" s="481"/>
      <c r="BE34" s="7"/>
      <c r="BF34" s="7"/>
      <c r="BG34" s="7"/>
      <c r="BH34" s="7"/>
      <c r="BI34" s="7"/>
      <c r="BJ34" s="7"/>
      <c r="BK34" s="7"/>
      <c r="BL34" s="7"/>
      <c r="BM34" s="7"/>
      <c r="BN34" s="7"/>
      <c r="BO34" s="7"/>
      <c r="BP34" s="7"/>
      <c r="BQ34" s="7"/>
      <c r="BR34" s="7"/>
      <c r="BS34" s="7"/>
      <c r="BT34" s="7"/>
      <c r="BU34" s="7"/>
      <c r="BV34" s="7"/>
      <c r="BW34" s="7"/>
      <c r="BX34" s="7"/>
    </row>
    <row r="35" spans="1:76" ht="10.5" customHeight="1" x14ac:dyDescent="0.25">
      <c r="A35" s="11"/>
      <c r="B35" s="11"/>
      <c r="C35" s="11"/>
      <c r="D35" s="12"/>
      <c r="E35" s="12"/>
      <c r="F35" s="12"/>
      <c r="G35" s="12"/>
      <c r="H35" s="12"/>
      <c r="I35" s="12"/>
      <c r="J35" s="12"/>
      <c r="K35" s="12"/>
      <c r="L35" s="345" t="s">
        <v>149</v>
      </c>
      <c r="M35" s="345"/>
      <c r="N35" s="345"/>
      <c r="O35" s="345"/>
      <c r="P35" s="345"/>
      <c r="Q35" s="345"/>
      <c r="R35" s="345"/>
      <c r="S35" s="345"/>
      <c r="T35" s="345"/>
      <c r="U35" s="345"/>
      <c r="V35" s="345"/>
      <c r="W35" s="18"/>
      <c r="X35" s="345" t="s">
        <v>153</v>
      </c>
      <c r="Y35" s="345"/>
      <c r="Z35" s="345"/>
      <c r="AA35" s="345"/>
      <c r="AB35" s="345"/>
      <c r="AC35" s="345"/>
      <c r="AD35" s="345"/>
      <c r="AE35" s="345"/>
      <c r="AF35" s="345"/>
      <c r="AG35" s="345"/>
      <c r="AH35" s="345"/>
      <c r="AI35" s="345"/>
      <c r="AJ35" s="345"/>
      <c r="AK35" s="345"/>
      <c r="AL35" s="345"/>
      <c r="AM35" s="345"/>
      <c r="AN35" s="345"/>
      <c r="AO35" s="18"/>
      <c r="AP35" s="345" t="s">
        <v>154</v>
      </c>
      <c r="AQ35" s="345"/>
      <c r="AR35" s="345"/>
      <c r="AS35" s="345"/>
      <c r="AT35" s="345"/>
      <c r="AU35" s="345"/>
      <c r="AV35" s="345"/>
      <c r="AW35" s="345"/>
      <c r="AX35" s="345"/>
      <c r="BE35" s="7"/>
      <c r="BF35" s="7"/>
      <c r="BG35" s="7"/>
      <c r="BH35" s="7"/>
      <c r="BI35" s="7"/>
      <c r="BJ35" s="7"/>
      <c r="BK35" s="7"/>
      <c r="BL35" s="7"/>
      <c r="BM35" s="7"/>
      <c r="BN35" s="7"/>
      <c r="BO35" s="7"/>
      <c r="BP35" s="7"/>
      <c r="BQ35" s="7"/>
      <c r="BR35" s="7"/>
      <c r="BS35" s="7"/>
      <c r="BT35" s="7"/>
      <c r="BU35" s="7"/>
      <c r="BV35" s="7"/>
      <c r="BW35" s="7"/>
      <c r="BX35" s="7"/>
    </row>
    <row r="36" spans="1:76" ht="5.2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row>
    <row r="37" spans="1:76" x14ac:dyDescent="0.2">
      <c r="A37" t="s">
        <v>55</v>
      </c>
      <c r="B37" s="342" t="s">
        <v>235</v>
      </c>
      <c r="C37" s="340"/>
      <c r="D37" t="s">
        <v>55</v>
      </c>
      <c r="E37" s="342" t="s">
        <v>232</v>
      </c>
      <c r="F37" s="340"/>
      <c r="G37" s="340"/>
      <c r="H37" s="340"/>
      <c r="I37" s="340"/>
      <c r="J37" s="340"/>
      <c r="K37" s="340"/>
      <c r="L37" s="340"/>
      <c r="M37" s="344">
        <v>20</v>
      </c>
      <c r="N37" s="344"/>
      <c r="O37" s="342" t="s">
        <v>200</v>
      </c>
      <c r="P37" s="340"/>
      <c r="Q37" t="s">
        <v>56</v>
      </c>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BO37" s="7"/>
      <c r="BP37" s="7"/>
      <c r="BQ37" s="7"/>
      <c r="BR37" s="7"/>
      <c r="BS37" s="7"/>
      <c r="BT37" s="7"/>
      <c r="BU37" s="7"/>
      <c r="BV37" s="7"/>
      <c r="BW37" s="7"/>
      <c r="BX37" s="7"/>
    </row>
    <row r="38" spans="1:76" ht="7.5" customHeight="1" thickBo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BO38" s="7"/>
      <c r="BP38" s="7"/>
      <c r="BQ38" s="7"/>
      <c r="BR38" s="7"/>
      <c r="BS38" s="7"/>
      <c r="BT38" s="7"/>
      <c r="BU38" s="7"/>
      <c r="BV38" s="7"/>
      <c r="BW38" s="7"/>
      <c r="BX38" s="7"/>
    </row>
    <row r="39" spans="1:76" ht="9"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row>
    <row r="40" spans="1:76" ht="22.5" customHeight="1" x14ac:dyDescent="0.2">
      <c r="A40" s="272" t="s">
        <v>171</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row>
    <row r="41" spans="1:76" ht="68.25" customHeight="1" x14ac:dyDescent="0.2">
      <c r="A41" s="272" t="s">
        <v>172</v>
      </c>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row>
    <row r="42" spans="1:76" ht="24.75" customHeight="1" x14ac:dyDescent="0.2">
      <c r="A42" s="272" t="s">
        <v>173</v>
      </c>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row>
    <row r="43" spans="1:76" x14ac:dyDescent="0.2">
      <c r="A43" s="272" t="s">
        <v>174</v>
      </c>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row>
    <row r="44" spans="1:76" x14ac:dyDescent="0.2">
      <c r="A44" s="272" t="s">
        <v>175</v>
      </c>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row>
    <row r="45" spans="1:76" ht="12" customHeight="1" x14ac:dyDescent="0.2">
      <c r="A45" s="272" t="s">
        <v>176</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row>
    <row r="46" spans="1:76" ht="26.25" customHeight="1" x14ac:dyDescent="0.2">
      <c r="A46" s="272" t="s">
        <v>177</v>
      </c>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row>
    <row r="47" spans="1:76" ht="3.75"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row>
  </sheetData>
  <mergeCells count="22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42:BX42"/>
    <mergeCell ref="A43:BX43"/>
    <mergeCell ref="A44:BX44"/>
    <mergeCell ref="A45:BX45"/>
    <mergeCell ref="A46:BX46"/>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0:BX40"/>
    <mergeCell ref="A41:BX41"/>
    <mergeCell ref="B37:C37"/>
    <mergeCell ref="E37:L37"/>
    <mergeCell ref="M37:N37"/>
    <mergeCell ref="O37:P37"/>
    <mergeCell ref="L34:V34"/>
    <mergeCell ref="L35:V35"/>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Раздел1</vt:lpstr>
      <vt:lpstr>Раздел2</vt:lpstr>
      <vt:lpstr>Раздел1!Заголовки_для_печати</vt:lpstr>
      <vt:lpstr>Раздел2!Заголовки_для_печати</vt:lpstr>
      <vt:lpstr>Раздел1!Область_печати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Батичкова Марина Владимировна</dc:creator>
  <cp:keywords/>
  <dc:description>Подготовлено на базе материалов БСС  «Система Главбух»</dc:description>
  <cp:lastModifiedBy>Бухгалтер</cp:lastModifiedBy>
  <cp:lastPrinted>2021-01-18T09:26:23Z</cp:lastPrinted>
  <dcterms:created xsi:type="dcterms:W3CDTF">2018-10-25T15:48:16Z</dcterms:created>
  <dcterms:modified xsi:type="dcterms:W3CDTF">2021-01-18T09:30:23Z</dcterms:modified>
  <cp:category/>
</cp:coreProperties>
</file>